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91" windowWidth="9720" windowHeight="6660" tabRatio="621" activeTab="0"/>
  </bookViews>
  <sheets>
    <sheet name="2021" sheetId="1" r:id="rId1"/>
    <sheet name="Лист1" sheetId="2" r:id="rId2"/>
    <sheet name="Лист2" sheetId="3" r:id="rId3"/>
  </sheets>
  <definedNames>
    <definedName name="_xlnm.Print_Area" localSheetId="0">'2021'!$A$1:$BC$38</definedName>
  </definedNames>
  <calcPr fullCalcOnLoad="1"/>
</workbook>
</file>

<file path=xl/sharedStrings.xml><?xml version="1.0" encoding="utf-8"?>
<sst xmlns="http://schemas.openxmlformats.org/spreadsheetml/2006/main" count="267" uniqueCount="127">
  <si>
    <t>створення</t>
  </si>
  <si>
    <t>Всього</t>
  </si>
  <si>
    <t>С кр</t>
  </si>
  <si>
    <t>С 1</t>
  </si>
  <si>
    <t>Ак б</t>
  </si>
  <si>
    <t>С 2</t>
  </si>
  <si>
    <t>ВСЬОГО</t>
  </si>
  <si>
    <t>В 1</t>
  </si>
  <si>
    <t>В 2</t>
  </si>
  <si>
    <t>А 1</t>
  </si>
  <si>
    <t>Яс з</t>
  </si>
  <si>
    <t>Яс зв</t>
  </si>
  <si>
    <t>Вр б</t>
  </si>
  <si>
    <t>Підприємство</t>
  </si>
  <si>
    <t>Загальна</t>
  </si>
  <si>
    <t>площа</t>
  </si>
  <si>
    <t>Гл зв</t>
  </si>
  <si>
    <t>Д ч</t>
  </si>
  <si>
    <t>Розподіл площі по головних породах</t>
  </si>
  <si>
    <t>інші</t>
  </si>
  <si>
    <t xml:space="preserve">Витрати садивного матеріалу </t>
  </si>
  <si>
    <t>В тому числі по породах</t>
  </si>
  <si>
    <t>Кл яс</t>
  </si>
  <si>
    <t>Плодок</t>
  </si>
  <si>
    <t>Інші</t>
  </si>
  <si>
    <t>Чагарн</t>
  </si>
  <si>
    <t xml:space="preserve">           Розподіл по типах лісорослинних умов</t>
  </si>
  <si>
    <t xml:space="preserve">   Розподіл по категоріях</t>
  </si>
  <si>
    <t xml:space="preserve">     лісокультурної площі</t>
  </si>
  <si>
    <t>зруби</t>
  </si>
  <si>
    <t>галяви</t>
  </si>
  <si>
    <t>ни</t>
  </si>
  <si>
    <t xml:space="preserve">заг </t>
  </si>
  <si>
    <t>балки</t>
  </si>
  <si>
    <t xml:space="preserve">Розподіл по </t>
  </si>
  <si>
    <t>весна</t>
  </si>
  <si>
    <t>осінь</t>
  </si>
  <si>
    <t>С 0</t>
  </si>
  <si>
    <t>ФОРМА       05</t>
  </si>
  <si>
    <t xml:space="preserve">  </t>
  </si>
  <si>
    <t>сезонах</t>
  </si>
  <si>
    <t xml:space="preserve">            </t>
  </si>
  <si>
    <t>РАЗОМ</t>
  </si>
  <si>
    <t>Т т</t>
  </si>
  <si>
    <t xml:space="preserve">Вяз </t>
  </si>
  <si>
    <t>Вяз</t>
  </si>
  <si>
    <t xml:space="preserve">                                                                                                                                        ЗВЕДЕНА       ВІДОМІСТЬ</t>
  </si>
  <si>
    <t>мех</t>
  </si>
  <si>
    <t>ручн</t>
  </si>
  <si>
    <t>Розподіл</t>
  </si>
  <si>
    <t xml:space="preserve">по способах </t>
  </si>
  <si>
    <t>С зв</t>
  </si>
  <si>
    <t xml:space="preserve">                                                      Лісорозведення</t>
  </si>
  <si>
    <t xml:space="preserve">                                                  А.  Відновлення лісів.</t>
  </si>
  <si>
    <t>культ</t>
  </si>
  <si>
    <t>Кл.</t>
  </si>
  <si>
    <t>А12А2</t>
  </si>
  <si>
    <t>А0</t>
  </si>
  <si>
    <t>Т ч</t>
  </si>
  <si>
    <t>А11А2</t>
  </si>
  <si>
    <t>ДП "Великокопанівське ЛМГ"</t>
  </si>
  <si>
    <t>ДП "Голопристанське ЛМГ"</t>
  </si>
  <si>
    <t>ДП "Скадовське ДЛМГ"</t>
  </si>
  <si>
    <t>А2</t>
  </si>
  <si>
    <t>ДП "Олешківське ЛМГ"</t>
  </si>
  <si>
    <t>Природне поновлення</t>
  </si>
  <si>
    <t>А22А1</t>
  </si>
  <si>
    <t>ДП "Великоолександрівське ЛМГ"</t>
  </si>
  <si>
    <t>ДП "Збур'ївське ЛМГ"</t>
  </si>
  <si>
    <t>ДП "Каховське ЛГ"</t>
  </si>
  <si>
    <t xml:space="preserve">       НА      2021      РІК</t>
  </si>
  <si>
    <t>А2Н1</t>
  </si>
  <si>
    <t>А03В2</t>
  </si>
  <si>
    <t>А13В1</t>
  </si>
  <si>
    <t>Д1</t>
  </si>
  <si>
    <t>1А</t>
  </si>
  <si>
    <t>В21А1</t>
  </si>
  <si>
    <t xml:space="preserve">                     ПРОЄКТІВ   ЛІСОВИХ     КУЛЬТУР      ЛІСОВИХ   ПЛАНТАЦІЙ        І   ПРИРОДНОГО   ПОНОВЛЕННЯ     </t>
  </si>
  <si>
    <t xml:space="preserve">Лісовідновні рубки за 2020 рік </t>
  </si>
  <si>
    <t>А0А2</t>
  </si>
  <si>
    <t>А0А3</t>
  </si>
  <si>
    <t>по      Херсонському  обласному  управлінні   лісового та мисливського  господарства</t>
  </si>
  <si>
    <t>Категорія лісових культур : лісовідновлення</t>
  </si>
  <si>
    <t>місцезнаходження ( урочище, користувач, село, район, місцева назва ділянки) структурний підрозділ</t>
  </si>
  <si>
    <t>№ проекту</t>
  </si>
  <si>
    <t xml:space="preserve">№ кварталу </t>
  </si>
  <si>
    <t>площа ( до 0,1 га)</t>
  </si>
  <si>
    <t>головні породи</t>
  </si>
  <si>
    <t>тип лісорослинних умов</t>
  </si>
  <si>
    <t>Категорія лісокультурної площі</t>
  </si>
  <si>
    <t xml:space="preserve">способи </t>
  </si>
  <si>
    <t>обробітку грунту</t>
  </si>
  <si>
    <t>створення лісових культур</t>
  </si>
  <si>
    <t>розміщення</t>
  </si>
  <si>
    <t>схема змішування</t>
  </si>
  <si>
    <t>потреба в садивному, посівному матеріалі</t>
  </si>
  <si>
    <t>в тому числі за головними породами</t>
  </si>
  <si>
    <t>всього тис шт, кг</t>
  </si>
  <si>
    <t>Примітка</t>
  </si>
  <si>
    <t>ДП Олешківське ЛМГ</t>
  </si>
  <si>
    <t>Олешківське л-во</t>
  </si>
  <si>
    <t>Скр</t>
  </si>
  <si>
    <t>А1</t>
  </si>
  <si>
    <t>зруб</t>
  </si>
  <si>
    <t>РН60</t>
  </si>
  <si>
    <t>мех ручн</t>
  </si>
  <si>
    <t>3х0,7</t>
  </si>
  <si>
    <t>10 Скр</t>
  </si>
  <si>
    <t>№ виділу</t>
  </si>
  <si>
    <t>Зведена відомість проектів лісових культур на 2021 рік ( осінь)</t>
  </si>
  <si>
    <t xml:space="preserve"> </t>
  </si>
  <si>
    <t>ДП Голопристанське ЛМГ</t>
  </si>
  <si>
    <t>Голопристанське л-во</t>
  </si>
  <si>
    <t>Акб</t>
  </si>
  <si>
    <t>зруб 2014</t>
  </si>
  <si>
    <t>3х1</t>
  </si>
  <si>
    <t>10 Акб</t>
  </si>
  <si>
    <t>А13А3</t>
  </si>
  <si>
    <t>зруб 2007</t>
  </si>
  <si>
    <t>10Акб</t>
  </si>
  <si>
    <t>ДП Великокопанівське ЛМГ</t>
  </si>
  <si>
    <t>Виноградівське л-во</t>
  </si>
  <si>
    <t>галявина</t>
  </si>
  <si>
    <t>ручна</t>
  </si>
  <si>
    <t xml:space="preserve">       НА      2021      РІК   ( зі змінами та доповненнями)</t>
  </si>
  <si>
    <t>Леся МЕЛЬНИЧЕНКО</t>
  </si>
  <si>
    <t>Начальник                  управління                                                            Тетяна КАСІЧ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</si>
</sst>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4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34" borderId="28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28" xfId="0" applyFont="1" applyFill="1" applyBorder="1" applyAlignment="1">
      <alignment/>
    </xf>
    <xf numFmtId="0" fontId="0" fillId="34" borderId="0" xfId="0" applyFont="1" applyFill="1" applyAlignment="1">
      <alignment/>
    </xf>
    <xf numFmtId="0" fontId="4" fillId="34" borderId="29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2" xfId="0" applyFill="1" applyBorder="1" applyAlignment="1">
      <alignment/>
    </xf>
    <xf numFmtId="0" fontId="5" fillId="0" borderId="0" xfId="0" applyFont="1" applyBorder="1" applyAlignment="1">
      <alignment/>
    </xf>
    <xf numFmtId="0" fontId="4" fillId="34" borderId="32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26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0" fillId="34" borderId="28" xfId="0" applyFill="1" applyBorder="1" applyAlignment="1">
      <alignment/>
    </xf>
    <xf numFmtId="0" fontId="10" fillId="34" borderId="31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5" borderId="0" xfId="0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41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4" fillId="34" borderId="44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5" fillId="34" borderId="48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48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5" fillId="0" borderId="28" xfId="0" applyFont="1" applyBorder="1" applyAlignment="1">
      <alignment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7"/>
  <sheetViews>
    <sheetView tabSelected="1" zoomScalePageLayoutView="0" workbookViewId="0" topLeftCell="A4">
      <selection activeCell="M6" sqref="M6"/>
    </sheetView>
  </sheetViews>
  <sheetFormatPr defaultColWidth="9.00390625" defaultRowHeight="12.75"/>
  <cols>
    <col min="2" max="2" width="26.875" style="0" customWidth="1"/>
    <col min="3" max="3" width="12.625" style="0" customWidth="1"/>
    <col min="4" max="4" width="6.00390625" style="0" customWidth="1"/>
    <col min="5" max="5" width="6.75390625" style="0" customWidth="1"/>
    <col min="6" max="6" width="6.875" style="0" customWidth="1"/>
    <col min="7" max="7" width="5.75390625" style="0" customWidth="1"/>
    <col min="8" max="8" width="4.00390625" style="0" customWidth="1"/>
    <col min="9" max="9" width="3.875" style="0" customWidth="1"/>
    <col min="10" max="11" width="4.25390625" style="0" customWidth="1"/>
    <col min="12" max="12" width="4.75390625" style="0" customWidth="1"/>
    <col min="13" max="13" width="5.875" style="0" customWidth="1"/>
    <col min="14" max="14" width="9.125" style="0" customWidth="1"/>
    <col min="15" max="15" width="8.125" style="0" customWidth="1"/>
    <col min="16" max="16" width="4.625" style="0" customWidth="1"/>
    <col min="17" max="17" width="5.875" style="0" customWidth="1"/>
    <col min="18" max="18" width="6.25390625" style="0" customWidth="1"/>
    <col min="19" max="19" width="4.375" style="0" customWidth="1"/>
    <col min="20" max="20" width="6.125" style="0" customWidth="1"/>
    <col min="21" max="21" width="4.00390625" style="0" customWidth="1"/>
    <col min="22" max="22" width="5.25390625" style="0" customWidth="1"/>
    <col min="23" max="23" width="5.125" style="0" customWidth="1"/>
    <col min="24" max="24" width="5.75390625" style="0" customWidth="1"/>
    <col min="25" max="26" width="5.00390625" style="0" customWidth="1"/>
    <col min="27" max="27" width="5.375" style="0" customWidth="1"/>
    <col min="28" max="28" width="5.00390625" style="33" customWidth="1"/>
    <col min="29" max="29" width="4.875" style="33" customWidth="1"/>
    <col min="30" max="30" width="7.625" style="33" customWidth="1"/>
    <col min="31" max="32" width="5.375" style="33" customWidth="1"/>
    <col min="33" max="39" width="6.125" style="33" customWidth="1"/>
    <col min="40" max="40" width="6.25390625" style="33" customWidth="1"/>
    <col min="41" max="42" width="6.00390625" style="33" customWidth="1"/>
    <col min="43" max="43" width="4.75390625" style="33" customWidth="1"/>
    <col min="44" max="44" width="5.125" style="33" customWidth="1"/>
    <col min="45" max="46" width="5.875" style="33" customWidth="1"/>
    <col min="48" max="48" width="6.25390625" style="0" customWidth="1"/>
    <col min="49" max="49" width="5.75390625" style="0" customWidth="1"/>
    <col min="50" max="50" width="4.375" style="0" customWidth="1"/>
    <col min="51" max="51" width="6.00390625" style="0" customWidth="1"/>
    <col min="52" max="52" width="8.25390625" style="0" customWidth="1"/>
    <col min="53" max="53" width="6.625" style="0" customWidth="1"/>
    <col min="54" max="55" width="5.75390625" style="0" customWidth="1"/>
    <col min="56" max="59" width="9.125" style="3" customWidth="1"/>
  </cols>
  <sheetData>
    <row r="1" spans="47:54" ht="14.25">
      <c r="AU1" s="4"/>
      <c r="AV1" s="4"/>
      <c r="AW1" s="4"/>
      <c r="AX1" s="4"/>
      <c r="AY1" s="4"/>
      <c r="AZ1" s="4"/>
      <c r="BA1" s="4"/>
      <c r="BB1" s="4"/>
    </row>
    <row r="2" spans="47:49" ht="14.25">
      <c r="AU2" s="4"/>
      <c r="AV2" s="4"/>
      <c r="AW2" s="4"/>
    </row>
    <row r="3" spans="2:55" ht="14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"/>
      <c r="AV3" s="4"/>
      <c r="AW3" s="4"/>
      <c r="AX3" s="4"/>
      <c r="AY3" s="4"/>
      <c r="AZ3" s="4"/>
      <c r="BA3" s="4"/>
      <c r="BB3" s="4"/>
      <c r="BC3" s="4"/>
    </row>
    <row r="4" spans="2:55" ht="14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"/>
      <c r="AV4" s="4"/>
      <c r="AW4" s="4"/>
      <c r="AX4" s="4"/>
      <c r="AY4" s="4"/>
      <c r="AZ4" s="4"/>
      <c r="BA4" s="4"/>
      <c r="BB4" s="4"/>
      <c r="BC4" s="4"/>
    </row>
    <row r="5" spans="2:55" ht="15">
      <c r="B5" s="4"/>
      <c r="C5" s="4"/>
      <c r="D5" s="4"/>
      <c r="E5" s="4"/>
      <c r="F5" s="5" t="s">
        <v>46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"/>
      <c r="AV5" s="4"/>
      <c r="AW5" s="4"/>
      <c r="AX5" s="4"/>
      <c r="AY5" s="4"/>
      <c r="AZ5" s="4"/>
      <c r="BA5" s="4"/>
      <c r="BB5" s="4"/>
      <c r="BC5" s="4"/>
    </row>
    <row r="6" spans="2:55" ht="15"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 t="s">
        <v>77</v>
      </c>
      <c r="N6" s="5"/>
      <c r="O6" s="5"/>
      <c r="P6" s="5"/>
      <c r="Q6" s="5"/>
      <c r="R6" s="5"/>
      <c r="S6" s="5"/>
      <c r="T6" s="5"/>
      <c r="U6" s="5"/>
      <c r="V6" s="5"/>
      <c r="W6" s="5"/>
      <c r="X6" s="4"/>
      <c r="Y6" s="4"/>
      <c r="Z6" s="4"/>
      <c r="AA6" s="4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"/>
      <c r="AV6" s="4"/>
      <c r="AW6" s="4"/>
      <c r="AX6" s="4"/>
      <c r="AY6" s="4"/>
      <c r="AZ6" s="4"/>
      <c r="BA6" s="4"/>
      <c r="BB6" s="4"/>
      <c r="BC6" s="4"/>
    </row>
    <row r="7" spans="2:55" ht="15.75">
      <c r="B7" s="4" t="s">
        <v>38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1"/>
      <c r="S7" s="31"/>
      <c r="T7" s="31"/>
      <c r="U7" s="31"/>
      <c r="V7" s="31" t="s">
        <v>41</v>
      </c>
      <c r="W7" s="31" t="s">
        <v>124</v>
      </c>
      <c r="X7" s="31"/>
      <c r="Y7" s="31"/>
      <c r="Z7" s="31"/>
      <c r="AA7" s="4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"/>
      <c r="AV7" s="4"/>
      <c r="AW7" s="4"/>
      <c r="AX7" s="4"/>
      <c r="AY7" s="4"/>
      <c r="AZ7" s="4"/>
      <c r="BA7" s="4"/>
      <c r="BB7" s="4"/>
      <c r="BC7" s="4"/>
    </row>
    <row r="8" spans="2:55" ht="15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81</v>
      </c>
      <c r="R8" s="4"/>
      <c r="S8" s="4"/>
      <c r="T8" s="4"/>
      <c r="U8" s="4"/>
      <c r="V8" s="4"/>
      <c r="W8" s="4"/>
      <c r="X8" s="4"/>
      <c r="Y8" s="4"/>
      <c r="Z8" s="4"/>
      <c r="AA8" s="4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"/>
      <c r="AV8" s="4"/>
      <c r="AW8" s="4"/>
      <c r="AX8" s="4"/>
      <c r="AY8" s="4"/>
      <c r="AZ8" s="4"/>
      <c r="BA8" s="4"/>
      <c r="BB8" s="4"/>
      <c r="BC8" s="4"/>
    </row>
    <row r="9" spans="2:55" ht="13.5" thickBot="1">
      <c r="B9" s="6" t="s">
        <v>13</v>
      </c>
      <c r="C9" s="6" t="s">
        <v>14</v>
      </c>
      <c r="D9" s="7" t="s">
        <v>18</v>
      </c>
      <c r="E9" s="8"/>
      <c r="F9" s="8"/>
      <c r="G9" s="8"/>
      <c r="H9" s="8"/>
      <c r="I9" s="8"/>
      <c r="J9" s="8"/>
      <c r="K9" s="8"/>
      <c r="L9" s="8"/>
      <c r="M9" s="9"/>
      <c r="N9" s="7" t="s">
        <v>20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48"/>
      <c r="AC9" s="49" t="s">
        <v>26</v>
      </c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11" t="s">
        <v>27</v>
      </c>
      <c r="AV9" s="10"/>
      <c r="AW9" s="10"/>
      <c r="AX9" s="10"/>
      <c r="AY9" s="12"/>
      <c r="AZ9" s="11" t="s">
        <v>34</v>
      </c>
      <c r="BA9" s="12"/>
      <c r="BB9" s="11" t="s">
        <v>49</v>
      </c>
      <c r="BC9" s="12"/>
    </row>
    <row r="10" spans="2:55" ht="13.5" thickBot="1">
      <c r="B10" s="13"/>
      <c r="C10" s="13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1" t="s">
        <v>21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"/>
      <c r="AB10" s="50"/>
      <c r="AC10" s="51"/>
      <c r="AD10" s="51"/>
      <c r="AE10" s="51"/>
      <c r="AF10" s="51"/>
      <c r="AG10" s="51"/>
      <c r="AH10" s="51"/>
      <c r="AI10" s="51"/>
      <c r="AJ10" s="51"/>
      <c r="AK10" s="51"/>
      <c r="AL10" s="62"/>
      <c r="AM10" s="51"/>
      <c r="AN10" s="51"/>
      <c r="AO10" s="51"/>
      <c r="AP10" s="51"/>
      <c r="AQ10" s="51"/>
      <c r="AR10" s="51"/>
      <c r="AS10" s="51"/>
      <c r="AT10" s="51"/>
      <c r="AU10" s="14"/>
      <c r="AV10" s="15" t="s">
        <v>28</v>
      </c>
      <c r="AW10" s="15"/>
      <c r="AX10" s="15"/>
      <c r="AY10" s="16"/>
      <c r="AZ10" s="17" t="s">
        <v>40</v>
      </c>
      <c r="BA10" s="18" t="s">
        <v>39</v>
      </c>
      <c r="BB10" s="17" t="s">
        <v>50</v>
      </c>
      <c r="BC10" s="18"/>
    </row>
    <row r="11" spans="2:55" ht="13.5" thickBot="1">
      <c r="B11" s="13"/>
      <c r="C11" s="13"/>
      <c r="D11" s="13" t="s">
        <v>2</v>
      </c>
      <c r="E11" s="13" t="s">
        <v>4</v>
      </c>
      <c r="F11" s="13" t="s">
        <v>16</v>
      </c>
      <c r="G11" s="13" t="s">
        <v>10</v>
      </c>
      <c r="H11" s="1" t="s">
        <v>55</v>
      </c>
      <c r="I11" s="13" t="s">
        <v>17</v>
      </c>
      <c r="J11" s="1" t="s">
        <v>58</v>
      </c>
      <c r="K11" s="13" t="s">
        <v>44</v>
      </c>
      <c r="L11" s="13" t="s">
        <v>12</v>
      </c>
      <c r="M11" s="13" t="s">
        <v>19</v>
      </c>
      <c r="N11" s="19" t="s">
        <v>1</v>
      </c>
      <c r="O11" s="20" t="s">
        <v>2</v>
      </c>
      <c r="P11" s="20" t="s">
        <v>51</v>
      </c>
      <c r="Q11" s="20" t="s">
        <v>4</v>
      </c>
      <c r="R11" s="20" t="s">
        <v>16</v>
      </c>
      <c r="S11" s="20" t="s">
        <v>11</v>
      </c>
      <c r="T11" s="20" t="s">
        <v>17</v>
      </c>
      <c r="U11" s="20" t="s">
        <v>43</v>
      </c>
      <c r="V11" s="20" t="s">
        <v>12</v>
      </c>
      <c r="W11" s="20" t="s">
        <v>45</v>
      </c>
      <c r="X11" s="20" t="s">
        <v>22</v>
      </c>
      <c r="Y11" s="20" t="s">
        <v>23</v>
      </c>
      <c r="Z11" s="20" t="s">
        <v>24</v>
      </c>
      <c r="AA11" s="20" t="s">
        <v>25</v>
      </c>
      <c r="AB11" s="52" t="s">
        <v>57</v>
      </c>
      <c r="AC11" s="52" t="s">
        <v>63</v>
      </c>
      <c r="AD11" s="53" t="s">
        <v>9</v>
      </c>
      <c r="AE11" s="81" t="s">
        <v>79</v>
      </c>
      <c r="AF11" s="81" t="s">
        <v>80</v>
      </c>
      <c r="AG11" s="52" t="s">
        <v>72</v>
      </c>
      <c r="AH11" s="52" t="s">
        <v>59</v>
      </c>
      <c r="AI11" s="52" t="s">
        <v>56</v>
      </c>
      <c r="AJ11" s="52" t="s">
        <v>73</v>
      </c>
      <c r="AK11" s="52" t="s">
        <v>71</v>
      </c>
      <c r="AL11" s="52" t="s">
        <v>66</v>
      </c>
      <c r="AM11" s="52" t="s">
        <v>75</v>
      </c>
      <c r="AN11" s="53" t="s">
        <v>7</v>
      </c>
      <c r="AO11" s="53" t="s">
        <v>8</v>
      </c>
      <c r="AP11" s="52" t="s">
        <v>76</v>
      </c>
      <c r="AQ11" s="53" t="s">
        <v>37</v>
      </c>
      <c r="AR11" s="53" t="s">
        <v>3</v>
      </c>
      <c r="AS11" s="53" t="s">
        <v>5</v>
      </c>
      <c r="AT11" s="81" t="s">
        <v>74</v>
      </c>
      <c r="AU11" s="20" t="s">
        <v>29</v>
      </c>
      <c r="AV11" s="20" t="s">
        <v>30</v>
      </c>
      <c r="AW11" s="20" t="s">
        <v>32</v>
      </c>
      <c r="AX11" s="20" t="s">
        <v>33</v>
      </c>
      <c r="AY11" s="20" t="s">
        <v>19</v>
      </c>
      <c r="AZ11" s="21" t="s">
        <v>0</v>
      </c>
      <c r="BA11" s="16"/>
      <c r="BB11" s="14" t="s">
        <v>0</v>
      </c>
      <c r="BC11" s="16"/>
    </row>
    <row r="12" spans="2:55" ht="13.5" thickBo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22"/>
      <c r="AV12" s="22" t="s">
        <v>31</v>
      </c>
      <c r="AW12" s="2" t="s">
        <v>54</v>
      </c>
      <c r="AX12" s="22"/>
      <c r="AY12" s="22"/>
      <c r="AZ12" s="23" t="s">
        <v>35</v>
      </c>
      <c r="BA12" s="24" t="s">
        <v>36</v>
      </c>
      <c r="BB12" s="23" t="s">
        <v>47</v>
      </c>
      <c r="BC12" s="23" t="s">
        <v>48</v>
      </c>
    </row>
    <row r="13" spans="2:55" ht="13.5" thickBo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24"/>
      <c r="AV13" s="24"/>
      <c r="AW13" s="24"/>
      <c r="AX13" s="24"/>
      <c r="AY13" s="24"/>
      <c r="AZ13" s="24"/>
      <c r="BA13" s="24"/>
      <c r="BB13" s="6"/>
      <c r="BC13" s="6"/>
    </row>
    <row r="14" spans="2:55" ht="13.5" customHeight="1">
      <c r="B14" s="86" t="s">
        <v>53</v>
      </c>
      <c r="C14" s="25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56"/>
      <c r="AC14" s="57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27"/>
      <c r="AV14" s="27"/>
      <c r="AW14" s="27"/>
      <c r="AX14" s="27"/>
      <c r="AY14" s="27"/>
      <c r="AZ14" s="28"/>
      <c r="BA14" s="28"/>
      <c r="BB14" s="80"/>
      <c r="BC14" s="87"/>
    </row>
    <row r="15" spans="2:59" s="33" customFormat="1" ht="12.75">
      <c r="B15" s="88" t="s">
        <v>60</v>
      </c>
      <c r="C15" s="100">
        <v>35.2</v>
      </c>
      <c r="D15" s="67">
        <v>35.2</v>
      </c>
      <c r="E15" s="56"/>
      <c r="F15" s="56"/>
      <c r="G15" s="56"/>
      <c r="H15" s="56"/>
      <c r="I15" s="56"/>
      <c r="J15" s="56"/>
      <c r="K15" s="56"/>
      <c r="L15" s="56"/>
      <c r="M15" s="56"/>
      <c r="N15" s="56">
        <v>117.4</v>
      </c>
      <c r="O15" s="56">
        <v>117.4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30">
        <v>2.9</v>
      </c>
      <c r="AD15" s="56">
        <v>32.3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>
        <v>29.6</v>
      </c>
      <c r="AV15" s="56">
        <v>5.6</v>
      </c>
      <c r="AW15" s="56"/>
      <c r="AX15" s="56"/>
      <c r="AY15" s="56"/>
      <c r="AZ15" s="101">
        <v>32.3</v>
      </c>
      <c r="BA15" s="101">
        <v>2.9</v>
      </c>
      <c r="BB15" s="102">
        <v>32.3</v>
      </c>
      <c r="BC15" s="103">
        <v>2.9</v>
      </c>
      <c r="BD15" s="60"/>
      <c r="BE15" s="60"/>
      <c r="BF15" s="60"/>
      <c r="BG15" s="60"/>
    </row>
    <row r="16" spans="2:59" s="35" customFormat="1" ht="12.75">
      <c r="B16" s="90" t="s">
        <v>61</v>
      </c>
      <c r="C16" s="34">
        <v>150</v>
      </c>
      <c r="D16" s="34">
        <v>150</v>
      </c>
      <c r="E16" s="34"/>
      <c r="F16" s="34"/>
      <c r="G16" s="34"/>
      <c r="H16" s="34"/>
      <c r="I16" s="34"/>
      <c r="J16" s="34"/>
      <c r="K16" s="34"/>
      <c r="L16" s="34"/>
      <c r="M16" s="34"/>
      <c r="N16" s="56">
        <f aca="true" t="shared" si="0" ref="N16:N34">O16+P16+Q16+R16+S16+T16+U16+V16+W16+X16+Y16+Z16+AA16</f>
        <v>714.3</v>
      </c>
      <c r="O16" s="34">
        <v>714.3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>
        <v>5.1</v>
      </c>
      <c r="AC16" s="34">
        <v>18.7</v>
      </c>
      <c r="AD16" s="34">
        <v>125.9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>
        <v>0.3</v>
      </c>
      <c r="AP16" s="34"/>
      <c r="AQ16" s="34"/>
      <c r="AR16" s="34"/>
      <c r="AS16" s="34"/>
      <c r="AT16" s="34"/>
      <c r="AU16" s="34">
        <v>150</v>
      </c>
      <c r="AV16" s="34"/>
      <c r="AW16" s="34"/>
      <c r="AX16" s="34"/>
      <c r="AY16" s="34"/>
      <c r="AZ16" s="34">
        <v>150</v>
      </c>
      <c r="BA16" s="76"/>
      <c r="BB16" s="34">
        <v>150</v>
      </c>
      <c r="BC16" s="89"/>
      <c r="BD16" s="60"/>
      <c r="BE16" s="44"/>
      <c r="BF16" s="44"/>
      <c r="BG16" s="44"/>
    </row>
    <row r="17" spans="2:59" s="35" customFormat="1" ht="12.75">
      <c r="B17" s="90" t="s">
        <v>68</v>
      </c>
      <c r="C17" s="34">
        <v>41.7</v>
      </c>
      <c r="D17" s="34">
        <v>41.7</v>
      </c>
      <c r="E17" s="34"/>
      <c r="F17" s="34"/>
      <c r="G17" s="34"/>
      <c r="H17" s="34"/>
      <c r="I17" s="34"/>
      <c r="J17" s="34"/>
      <c r="K17" s="34"/>
      <c r="L17" s="34"/>
      <c r="M17" s="34"/>
      <c r="N17" s="56">
        <f t="shared" si="0"/>
        <v>198.6</v>
      </c>
      <c r="O17" s="34">
        <v>198.6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>
        <v>15.2</v>
      </c>
      <c r="AD17" s="34">
        <v>11</v>
      </c>
      <c r="AE17" s="34">
        <v>7.5</v>
      </c>
      <c r="AF17" s="34">
        <v>4</v>
      </c>
      <c r="AG17" s="34"/>
      <c r="AH17" s="34"/>
      <c r="AI17" s="34"/>
      <c r="AJ17" s="34"/>
      <c r="AK17" s="34">
        <v>4</v>
      </c>
      <c r="AL17" s="34"/>
      <c r="AM17" s="34"/>
      <c r="AN17" s="34"/>
      <c r="AO17" s="34"/>
      <c r="AP17" s="34"/>
      <c r="AQ17" s="34"/>
      <c r="AR17" s="34"/>
      <c r="AS17" s="34"/>
      <c r="AT17" s="34"/>
      <c r="AU17" s="34">
        <v>30.7</v>
      </c>
      <c r="AV17" s="34"/>
      <c r="AW17" s="34">
        <v>11</v>
      </c>
      <c r="AX17" s="34"/>
      <c r="AY17" s="34"/>
      <c r="AZ17" s="34">
        <v>30.2</v>
      </c>
      <c r="BA17" s="76">
        <v>11.5</v>
      </c>
      <c r="BB17" s="34">
        <v>41.7</v>
      </c>
      <c r="BC17" s="89"/>
      <c r="BD17" s="60"/>
      <c r="BE17" s="44"/>
      <c r="BF17" s="44"/>
      <c r="BG17" s="44"/>
    </row>
    <row r="18" spans="2:59" s="35" customFormat="1" ht="13.5" thickBot="1">
      <c r="B18" s="91" t="s">
        <v>64</v>
      </c>
      <c r="C18" s="41">
        <v>110.5</v>
      </c>
      <c r="D18" s="41">
        <v>90.1</v>
      </c>
      <c r="E18" s="41">
        <v>20.4</v>
      </c>
      <c r="F18" s="41"/>
      <c r="G18" s="41"/>
      <c r="H18" s="41"/>
      <c r="I18" s="41"/>
      <c r="J18" s="41"/>
      <c r="K18" s="41"/>
      <c r="L18" s="41"/>
      <c r="M18" s="41"/>
      <c r="N18" s="105">
        <f t="shared" si="0"/>
        <v>504.88</v>
      </c>
      <c r="O18" s="41">
        <v>428.88</v>
      </c>
      <c r="P18" s="41"/>
      <c r="Q18" s="41">
        <v>76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>
        <v>6.5</v>
      </c>
      <c r="AD18" s="41">
        <v>18.9</v>
      </c>
      <c r="AE18" s="41"/>
      <c r="AF18" s="41"/>
      <c r="AG18" s="41"/>
      <c r="AH18" s="41"/>
      <c r="AI18" s="41">
        <v>84.1</v>
      </c>
      <c r="AJ18" s="41"/>
      <c r="AK18" s="41"/>
      <c r="AL18" s="41"/>
      <c r="AM18" s="41"/>
      <c r="AN18" s="41">
        <v>1</v>
      </c>
      <c r="AO18" s="41"/>
      <c r="AP18" s="41"/>
      <c r="AQ18" s="41"/>
      <c r="AR18" s="41"/>
      <c r="AS18" s="41"/>
      <c r="AT18" s="41"/>
      <c r="AU18" s="41">
        <v>103</v>
      </c>
      <c r="AV18" s="41">
        <v>7.5</v>
      </c>
      <c r="AW18" s="41"/>
      <c r="AX18" s="41"/>
      <c r="AY18" s="41"/>
      <c r="AZ18" s="41">
        <v>100.4</v>
      </c>
      <c r="BA18" s="78">
        <v>10.1</v>
      </c>
      <c r="BB18" s="41">
        <v>105.5</v>
      </c>
      <c r="BC18" s="92">
        <v>5</v>
      </c>
      <c r="BD18" s="60"/>
      <c r="BE18" s="44"/>
      <c r="BF18" s="44"/>
      <c r="BG18" s="44"/>
    </row>
    <row r="19" spans="2:59" s="66" customFormat="1" ht="13.5" thickBot="1">
      <c r="B19" s="68" t="s">
        <v>6</v>
      </c>
      <c r="C19" s="69">
        <f>C15+C16+C17+C18</f>
        <v>337.4</v>
      </c>
      <c r="D19" s="69">
        <f aca="true" t="shared" si="1" ref="D19:BC19">D15+D16+D17+D18</f>
        <v>317</v>
      </c>
      <c r="E19" s="69">
        <f t="shared" si="1"/>
        <v>20.4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  <c r="N19" s="69">
        <f t="shared" si="1"/>
        <v>1535.1799999999998</v>
      </c>
      <c r="O19" s="69">
        <f t="shared" si="1"/>
        <v>1459.1799999999998</v>
      </c>
      <c r="P19" s="69">
        <f t="shared" si="1"/>
        <v>0</v>
      </c>
      <c r="Q19" s="69">
        <f t="shared" si="1"/>
        <v>76</v>
      </c>
      <c r="R19" s="69">
        <f t="shared" si="1"/>
        <v>0</v>
      </c>
      <c r="S19" s="69">
        <f t="shared" si="1"/>
        <v>0</v>
      </c>
      <c r="T19" s="69">
        <f t="shared" si="1"/>
        <v>0</v>
      </c>
      <c r="U19" s="69">
        <f t="shared" si="1"/>
        <v>0</v>
      </c>
      <c r="V19" s="69">
        <f t="shared" si="1"/>
        <v>0</v>
      </c>
      <c r="W19" s="69">
        <f t="shared" si="1"/>
        <v>0</v>
      </c>
      <c r="X19" s="69">
        <f t="shared" si="1"/>
        <v>0</v>
      </c>
      <c r="Y19" s="69">
        <f t="shared" si="1"/>
        <v>0</v>
      </c>
      <c r="Z19" s="69">
        <f t="shared" si="1"/>
        <v>0</v>
      </c>
      <c r="AA19" s="69">
        <f t="shared" si="1"/>
        <v>0</v>
      </c>
      <c r="AB19" s="69">
        <f t="shared" si="1"/>
        <v>5.1</v>
      </c>
      <c r="AC19" s="69">
        <f t="shared" si="1"/>
        <v>43.3</v>
      </c>
      <c r="AD19" s="69">
        <f t="shared" si="1"/>
        <v>188.1</v>
      </c>
      <c r="AE19" s="69">
        <f t="shared" si="1"/>
        <v>7.5</v>
      </c>
      <c r="AF19" s="69">
        <f t="shared" si="1"/>
        <v>4</v>
      </c>
      <c r="AG19" s="69">
        <f t="shared" si="1"/>
        <v>0</v>
      </c>
      <c r="AH19" s="69">
        <f t="shared" si="1"/>
        <v>0</v>
      </c>
      <c r="AI19" s="69">
        <f t="shared" si="1"/>
        <v>84.1</v>
      </c>
      <c r="AJ19" s="69">
        <f t="shared" si="1"/>
        <v>0</v>
      </c>
      <c r="AK19" s="69">
        <f t="shared" si="1"/>
        <v>4</v>
      </c>
      <c r="AL19" s="69">
        <f t="shared" si="1"/>
        <v>0</v>
      </c>
      <c r="AM19" s="69">
        <f t="shared" si="1"/>
        <v>0</v>
      </c>
      <c r="AN19" s="69">
        <f t="shared" si="1"/>
        <v>1</v>
      </c>
      <c r="AO19" s="69">
        <f t="shared" si="1"/>
        <v>0.3</v>
      </c>
      <c r="AP19" s="69">
        <f t="shared" si="1"/>
        <v>0</v>
      </c>
      <c r="AQ19" s="69">
        <f t="shared" si="1"/>
        <v>0</v>
      </c>
      <c r="AR19" s="69">
        <f t="shared" si="1"/>
        <v>0</v>
      </c>
      <c r="AS19" s="69">
        <f t="shared" si="1"/>
        <v>0</v>
      </c>
      <c r="AT19" s="69">
        <f t="shared" si="1"/>
        <v>0</v>
      </c>
      <c r="AU19" s="69">
        <f t="shared" si="1"/>
        <v>313.29999999999995</v>
      </c>
      <c r="AV19" s="69">
        <f t="shared" si="1"/>
        <v>13.1</v>
      </c>
      <c r="AW19" s="69">
        <f t="shared" si="1"/>
        <v>11</v>
      </c>
      <c r="AX19" s="69">
        <f t="shared" si="1"/>
        <v>0</v>
      </c>
      <c r="AY19" s="69">
        <f t="shared" si="1"/>
        <v>0</v>
      </c>
      <c r="AZ19" s="69">
        <f t="shared" si="1"/>
        <v>312.9</v>
      </c>
      <c r="BA19" s="69">
        <f t="shared" si="1"/>
        <v>24.5</v>
      </c>
      <c r="BB19" s="69">
        <f t="shared" si="1"/>
        <v>329.5</v>
      </c>
      <c r="BC19" s="69">
        <f t="shared" si="1"/>
        <v>7.9</v>
      </c>
      <c r="BD19" s="42"/>
      <c r="BE19" s="42"/>
      <c r="BF19" s="42"/>
      <c r="BG19" s="42"/>
    </row>
    <row r="20" spans="2:59" s="66" customFormat="1" ht="12.75">
      <c r="B20" s="93"/>
      <c r="C20" s="37" t="s">
        <v>65</v>
      </c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56">
        <f t="shared" si="0"/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79"/>
      <c r="BB20" s="39"/>
      <c r="BC20" s="94"/>
      <c r="BD20" s="60"/>
      <c r="BE20" s="42"/>
      <c r="BF20" s="42"/>
      <c r="BG20" s="42"/>
    </row>
    <row r="21" spans="2:59" s="35" customFormat="1" ht="12.75">
      <c r="B21" s="88" t="s">
        <v>60</v>
      </c>
      <c r="C21" s="32">
        <v>32.7</v>
      </c>
      <c r="D21" s="34"/>
      <c r="E21" s="34">
        <v>32.7</v>
      </c>
      <c r="F21" s="34"/>
      <c r="G21" s="34"/>
      <c r="H21" s="34"/>
      <c r="I21" s="34"/>
      <c r="J21" s="34"/>
      <c r="K21" s="34"/>
      <c r="L21" s="34"/>
      <c r="M21" s="34"/>
      <c r="N21" s="56">
        <f t="shared" si="0"/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2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>
        <v>9.3</v>
      </c>
      <c r="AO21" s="34">
        <v>10</v>
      </c>
      <c r="AP21" s="34"/>
      <c r="AQ21" s="34"/>
      <c r="AR21" s="34">
        <v>13.4</v>
      </c>
      <c r="AS21" s="34"/>
      <c r="AT21" s="34"/>
      <c r="AU21" s="34">
        <v>32.7</v>
      </c>
      <c r="AV21" s="34"/>
      <c r="AW21" s="34"/>
      <c r="AX21" s="34"/>
      <c r="AY21" s="34"/>
      <c r="AZ21" s="34">
        <v>32.7</v>
      </c>
      <c r="BA21" s="76"/>
      <c r="BB21" s="34"/>
      <c r="BC21" s="89"/>
      <c r="BD21" s="60"/>
      <c r="BE21" s="44"/>
      <c r="BF21" s="44"/>
      <c r="BG21" s="44"/>
    </row>
    <row r="22" spans="2:59" s="35" customFormat="1" ht="12.75">
      <c r="B22" s="95" t="s">
        <v>67</v>
      </c>
      <c r="C22" s="36">
        <v>13.4</v>
      </c>
      <c r="D22" s="65"/>
      <c r="E22" s="41">
        <v>11</v>
      </c>
      <c r="F22" s="34"/>
      <c r="G22" s="34"/>
      <c r="H22" s="34"/>
      <c r="I22" s="34">
        <v>0.9</v>
      </c>
      <c r="J22" s="34"/>
      <c r="K22" s="34">
        <v>1.5</v>
      </c>
      <c r="L22" s="34"/>
      <c r="M22" s="34"/>
      <c r="N22" s="56">
        <f t="shared" si="0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2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>
        <v>1.5</v>
      </c>
      <c r="AO22" s="34"/>
      <c r="AP22" s="34"/>
      <c r="AQ22" s="34">
        <v>1.5</v>
      </c>
      <c r="AR22" s="34">
        <v>8.1</v>
      </c>
      <c r="AS22" s="34"/>
      <c r="AT22" s="34">
        <v>2.3</v>
      </c>
      <c r="AU22" s="34">
        <f>SUM(AN22:AT22)</f>
        <v>13.399999999999999</v>
      </c>
      <c r="AV22" s="34"/>
      <c r="AW22" s="34"/>
      <c r="AX22" s="34"/>
      <c r="AY22" s="34"/>
      <c r="AZ22" s="34"/>
      <c r="BA22" s="76">
        <v>13.4</v>
      </c>
      <c r="BB22" s="34"/>
      <c r="BC22" s="89"/>
      <c r="BD22" s="60"/>
      <c r="BE22" s="44"/>
      <c r="BF22" s="44"/>
      <c r="BG22" s="44"/>
    </row>
    <row r="23" spans="2:59" s="35" customFormat="1" ht="12.75">
      <c r="B23" s="90" t="s">
        <v>61</v>
      </c>
      <c r="C23" s="36">
        <v>7.1</v>
      </c>
      <c r="D23" s="65"/>
      <c r="E23" s="41">
        <v>7.1</v>
      </c>
      <c r="F23" s="34"/>
      <c r="G23" s="34"/>
      <c r="H23" s="34"/>
      <c r="I23" s="34"/>
      <c r="J23" s="34"/>
      <c r="K23" s="34"/>
      <c r="L23" s="34"/>
      <c r="M23" s="34"/>
      <c r="N23" s="56">
        <f t="shared" si="0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2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>
        <v>4.5</v>
      </c>
      <c r="AP23" s="34"/>
      <c r="AQ23" s="34"/>
      <c r="AR23" s="34"/>
      <c r="AS23" s="34">
        <v>2.6</v>
      </c>
      <c r="AT23" s="34"/>
      <c r="AU23" s="34">
        <f>AS23+AO23</f>
        <v>7.1</v>
      </c>
      <c r="AV23" s="34"/>
      <c r="AW23" s="34"/>
      <c r="AX23" s="34"/>
      <c r="AY23" s="34"/>
      <c r="AZ23" s="34"/>
      <c r="BA23" s="76">
        <v>7.1</v>
      </c>
      <c r="BB23" s="34"/>
      <c r="BC23" s="89"/>
      <c r="BD23" s="60"/>
      <c r="BE23" s="44"/>
      <c r="BF23" s="44"/>
      <c r="BG23" s="44"/>
    </row>
    <row r="24" spans="2:59" s="35" customFormat="1" ht="12.75">
      <c r="B24" s="96" t="s">
        <v>68</v>
      </c>
      <c r="C24" s="36">
        <v>2.7</v>
      </c>
      <c r="D24" s="65"/>
      <c r="E24" s="41">
        <v>2.7</v>
      </c>
      <c r="F24" s="34"/>
      <c r="G24" s="34"/>
      <c r="H24" s="34"/>
      <c r="I24" s="34"/>
      <c r="J24" s="34"/>
      <c r="K24" s="34"/>
      <c r="L24" s="34"/>
      <c r="M24" s="34"/>
      <c r="N24" s="56">
        <f t="shared" si="0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2">
        <v>0.9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>
        <v>1.8</v>
      </c>
      <c r="AP24" s="34"/>
      <c r="AQ24" s="34"/>
      <c r="AR24" s="34"/>
      <c r="AS24" s="34"/>
      <c r="AT24" s="34"/>
      <c r="AU24" s="34">
        <v>2.7</v>
      </c>
      <c r="AV24" s="34"/>
      <c r="AW24" s="34"/>
      <c r="AX24" s="34"/>
      <c r="AY24" s="34"/>
      <c r="AZ24" s="34"/>
      <c r="BA24" s="76">
        <v>2.7</v>
      </c>
      <c r="BB24" s="34"/>
      <c r="BC24" s="89"/>
      <c r="BD24" s="60"/>
      <c r="BE24" s="44"/>
      <c r="BF24" s="44"/>
      <c r="BG24" s="44"/>
    </row>
    <row r="25" spans="2:59" s="35" customFormat="1" ht="12.75">
      <c r="B25" s="96" t="s">
        <v>69</v>
      </c>
      <c r="C25" s="36">
        <v>19.7</v>
      </c>
      <c r="D25" s="65"/>
      <c r="E25" s="41">
        <v>19.7</v>
      </c>
      <c r="F25" s="34"/>
      <c r="G25" s="34"/>
      <c r="H25" s="34"/>
      <c r="I25" s="34"/>
      <c r="J25" s="34"/>
      <c r="K25" s="34"/>
      <c r="L25" s="34"/>
      <c r="M25" s="34"/>
      <c r="N25" s="56">
        <f t="shared" si="0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2">
        <v>0.6</v>
      </c>
      <c r="AD25" s="34">
        <v>0.5</v>
      </c>
      <c r="AE25" s="34"/>
      <c r="AF25" s="34"/>
      <c r="AG25" s="34"/>
      <c r="AH25" s="34"/>
      <c r="AI25" s="34"/>
      <c r="AJ25" s="34">
        <v>1</v>
      </c>
      <c r="AK25" s="34"/>
      <c r="AL25" s="34"/>
      <c r="AM25" s="34"/>
      <c r="AN25" s="34">
        <v>10.6</v>
      </c>
      <c r="AO25" s="34"/>
      <c r="AP25" s="34"/>
      <c r="AQ25" s="34"/>
      <c r="AR25" s="34">
        <v>2</v>
      </c>
      <c r="AS25" s="34"/>
      <c r="AT25" s="34">
        <v>5</v>
      </c>
      <c r="AU25" s="34">
        <v>19.7</v>
      </c>
      <c r="AV25" s="34"/>
      <c r="AW25" s="34"/>
      <c r="AX25" s="34"/>
      <c r="AY25" s="34"/>
      <c r="AZ25" s="34"/>
      <c r="BA25" s="76">
        <v>19.7</v>
      </c>
      <c r="BB25" s="34"/>
      <c r="BC25" s="89"/>
      <c r="BD25" s="60"/>
      <c r="BE25" s="44"/>
      <c r="BF25" s="44"/>
      <c r="BG25" s="44"/>
    </row>
    <row r="26" spans="2:59" s="35" customFormat="1" ht="14.25" customHeight="1" thickBot="1">
      <c r="B26" s="91" t="s">
        <v>64</v>
      </c>
      <c r="C26" s="64">
        <v>113.8</v>
      </c>
      <c r="D26" s="41"/>
      <c r="E26" s="41">
        <v>106.5</v>
      </c>
      <c r="F26" s="41">
        <v>7.3</v>
      </c>
      <c r="G26" s="41"/>
      <c r="H26" s="41"/>
      <c r="I26" s="41"/>
      <c r="J26" s="41"/>
      <c r="K26" s="41"/>
      <c r="L26" s="41"/>
      <c r="M26" s="41"/>
      <c r="N26" s="105">
        <f t="shared" si="0"/>
        <v>0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64">
        <v>7.4</v>
      </c>
      <c r="AD26" s="41">
        <v>29.5</v>
      </c>
      <c r="AE26" s="41"/>
      <c r="AF26" s="41"/>
      <c r="AG26" s="41"/>
      <c r="AH26" s="41"/>
      <c r="AI26" s="41">
        <v>11.6</v>
      </c>
      <c r="AJ26" s="41"/>
      <c r="AK26" s="41"/>
      <c r="AL26" s="41">
        <v>4.3</v>
      </c>
      <c r="AM26" s="41"/>
      <c r="AN26" s="41">
        <v>40.8</v>
      </c>
      <c r="AO26" s="41">
        <v>11.6</v>
      </c>
      <c r="AP26" s="41">
        <v>1.3</v>
      </c>
      <c r="AQ26" s="41"/>
      <c r="AR26" s="41">
        <v>4</v>
      </c>
      <c r="AS26" s="41"/>
      <c r="AT26" s="41">
        <v>3.3</v>
      </c>
      <c r="AU26" s="41">
        <v>90.6</v>
      </c>
      <c r="AV26" s="41">
        <v>23.2</v>
      </c>
      <c r="AW26" s="41"/>
      <c r="AX26" s="41"/>
      <c r="AY26" s="41"/>
      <c r="AZ26" s="41"/>
      <c r="BA26" s="78">
        <v>113.8</v>
      </c>
      <c r="BB26" s="41"/>
      <c r="BC26" s="92"/>
      <c r="BD26" s="60"/>
      <c r="BE26" s="44"/>
      <c r="BF26" s="44"/>
      <c r="BG26" s="44"/>
    </row>
    <row r="27" spans="2:59" s="66" customFormat="1" ht="13.5" thickBot="1">
      <c r="B27" s="68" t="s">
        <v>6</v>
      </c>
      <c r="C27" s="70">
        <f>C21+C22+C23+C24+C25+C26</f>
        <v>189.4</v>
      </c>
      <c r="D27" s="70">
        <f aca="true" t="shared" si="2" ref="D27:BC27">D21+D22+D23+D24+D25+D26</f>
        <v>0</v>
      </c>
      <c r="E27" s="70">
        <f t="shared" si="2"/>
        <v>179.7</v>
      </c>
      <c r="F27" s="70">
        <f t="shared" si="2"/>
        <v>7.3</v>
      </c>
      <c r="G27" s="70">
        <f t="shared" si="2"/>
        <v>0</v>
      </c>
      <c r="H27" s="70">
        <f t="shared" si="2"/>
        <v>0</v>
      </c>
      <c r="I27" s="70">
        <f t="shared" si="2"/>
        <v>0.9</v>
      </c>
      <c r="J27" s="70">
        <f t="shared" si="2"/>
        <v>0</v>
      </c>
      <c r="K27" s="70">
        <f t="shared" si="2"/>
        <v>1.5</v>
      </c>
      <c r="L27" s="70">
        <f t="shared" si="2"/>
        <v>0</v>
      </c>
      <c r="M27" s="70">
        <f t="shared" si="2"/>
        <v>0</v>
      </c>
      <c r="N27" s="106">
        <f t="shared" si="0"/>
        <v>0</v>
      </c>
      <c r="O27" s="70">
        <f t="shared" si="2"/>
        <v>0</v>
      </c>
      <c r="P27" s="70">
        <f t="shared" si="2"/>
        <v>0</v>
      </c>
      <c r="Q27" s="70">
        <f t="shared" si="2"/>
        <v>0</v>
      </c>
      <c r="R27" s="70">
        <f t="shared" si="2"/>
        <v>0</v>
      </c>
      <c r="S27" s="70">
        <f t="shared" si="2"/>
        <v>0</v>
      </c>
      <c r="T27" s="70">
        <f t="shared" si="2"/>
        <v>0</v>
      </c>
      <c r="U27" s="70">
        <f t="shared" si="2"/>
        <v>0</v>
      </c>
      <c r="V27" s="70">
        <f t="shared" si="2"/>
        <v>0</v>
      </c>
      <c r="W27" s="70">
        <f t="shared" si="2"/>
        <v>0</v>
      </c>
      <c r="X27" s="70">
        <f t="shared" si="2"/>
        <v>0</v>
      </c>
      <c r="Y27" s="70">
        <f t="shared" si="2"/>
        <v>0</v>
      </c>
      <c r="Z27" s="70">
        <f t="shared" si="2"/>
        <v>0</v>
      </c>
      <c r="AA27" s="70">
        <f t="shared" si="2"/>
        <v>0</v>
      </c>
      <c r="AB27" s="70">
        <f t="shared" si="2"/>
        <v>0</v>
      </c>
      <c r="AC27" s="70">
        <f t="shared" si="2"/>
        <v>8.9</v>
      </c>
      <c r="AD27" s="70">
        <f t="shared" si="2"/>
        <v>30</v>
      </c>
      <c r="AE27" s="70">
        <f t="shared" si="2"/>
        <v>0</v>
      </c>
      <c r="AF27" s="70">
        <f t="shared" si="2"/>
        <v>0</v>
      </c>
      <c r="AG27" s="70">
        <f t="shared" si="2"/>
        <v>0</v>
      </c>
      <c r="AH27" s="70">
        <f t="shared" si="2"/>
        <v>0</v>
      </c>
      <c r="AI27" s="70">
        <f t="shared" si="2"/>
        <v>11.6</v>
      </c>
      <c r="AJ27" s="70">
        <f t="shared" si="2"/>
        <v>1</v>
      </c>
      <c r="AK27" s="70">
        <f t="shared" si="2"/>
        <v>0</v>
      </c>
      <c r="AL27" s="70">
        <f t="shared" si="2"/>
        <v>4.3</v>
      </c>
      <c r="AM27" s="70">
        <f t="shared" si="2"/>
        <v>0</v>
      </c>
      <c r="AN27" s="70">
        <f t="shared" si="2"/>
        <v>62.199999999999996</v>
      </c>
      <c r="AO27" s="70">
        <f t="shared" si="2"/>
        <v>27.9</v>
      </c>
      <c r="AP27" s="70">
        <f t="shared" si="2"/>
        <v>1.3</v>
      </c>
      <c r="AQ27" s="70">
        <f t="shared" si="2"/>
        <v>1.5</v>
      </c>
      <c r="AR27" s="70">
        <f t="shared" si="2"/>
        <v>27.5</v>
      </c>
      <c r="AS27" s="70">
        <f t="shared" si="2"/>
        <v>2.6</v>
      </c>
      <c r="AT27" s="70">
        <f t="shared" si="2"/>
        <v>10.6</v>
      </c>
      <c r="AU27" s="70">
        <f t="shared" si="2"/>
        <v>166.2</v>
      </c>
      <c r="AV27" s="70">
        <f t="shared" si="2"/>
        <v>23.2</v>
      </c>
      <c r="AW27" s="70">
        <f t="shared" si="2"/>
        <v>0</v>
      </c>
      <c r="AX27" s="70">
        <f t="shared" si="2"/>
        <v>0</v>
      </c>
      <c r="AY27" s="70">
        <f t="shared" si="2"/>
        <v>0</v>
      </c>
      <c r="AZ27" s="70">
        <f t="shared" si="2"/>
        <v>32.7</v>
      </c>
      <c r="BA27" s="70">
        <f t="shared" si="2"/>
        <v>156.7</v>
      </c>
      <c r="BB27" s="70">
        <f t="shared" si="2"/>
        <v>0</v>
      </c>
      <c r="BC27" s="85">
        <f t="shared" si="2"/>
        <v>0</v>
      </c>
      <c r="BD27" s="37"/>
      <c r="BE27" s="42"/>
      <c r="BF27" s="42"/>
      <c r="BG27" s="42"/>
    </row>
    <row r="28" spans="1:59" s="66" customFormat="1" ht="12.75">
      <c r="A28" s="42"/>
      <c r="B28" s="131" t="s">
        <v>52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>
        <f t="shared" si="0"/>
        <v>0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72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73"/>
      <c r="BA28" s="79"/>
      <c r="BB28" s="39"/>
      <c r="BC28" s="94"/>
      <c r="BD28" s="60"/>
      <c r="BE28" s="42"/>
      <c r="BF28" s="42"/>
      <c r="BG28" s="42"/>
    </row>
    <row r="29" spans="1:59" s="77" customFormat="1" ht="12.75">
      <c r="A29" s="44"/>
      <c r="B29" s="132" t="s">
        <v>68</v>
      </c>
      <c r="C29" s="75">
        <v>20</v>
      </c>
      <c r="D29" s="34">
        <v>20</v>
      </c>
      <c r="E29" s="34"/>
      <c r="F29" s="34"/>
      <c r="G29" s="34"/>
      <c r="H29" s="34"/>
      <c r="I29" s="34"/>
      <c r="J29" s="34"/>
      <c r="K29" s="34"/>
      <c r="L29" s="34"/>
      <c r="M29" s="34"/>
      <c r="N29" s="56">
        <f t="shared" si="0"/>
        <v>95.2</v>
      </c>
      <c r="O29" s="34">
        <v>95.2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2"/>
      <c r="AD29" s="34"/>
      <c r="AE29" s="34"/>
      <c r="AF29" s="34"/>
      <c r="AG29" s="34">
        <v>20</v>
      </c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>
        <v>20</v>
      </c>
      <c r="AW29" s="34"/>
      <c r="AX29" s="34"/>
      <c r="AY29" s="34"/>
      <c r="AZ29" s="76">
        <v>20</v>
      </c>
      <c r="BA29" s="76"/>
      <c r="BB29" s="34">
        <v>20</v>
      </c>
      <c r="BC29" s="89"/>
      <c r="BD29" s="60"/>
      <c r="BE29" s="44"/>
      <c r="BF29" s="44"/>
      <c r="BG29" s="44"/>
    </row>
    <row r="30" spans="1:59" s="77" customFormat="1" ht="12.75">
      <c r="A30" s="44"/>
      <c r="B30" s="133" t="s">
        <v>69</v>
      </c>
      <c r="C30" s="36">
        <v>50</v>
      </c>
      <c r="D30" s="41"/>
      <c r="E30" s="41">
        <v>50</v>
      </c>
      <c r="F30" s="41"/>
      <c r="G30" s="41"/>
      <c r="H30" s="41"/>
      <c r="I30" s="41"/>
      <c r="J30" s="41"/>
      <c r="K30" s="41"/>
      <c r="L30" s="41"/>
      <c r="M30" s="41"/>
      <c r="N30" s="56">
        <f t="shared" si="0"/>
        <v>166.5</v>
      </c>
      <c r="O30" s="41"/>
      <c r="P30" s="41"/>
      <c r="Q30" s="41">
        <v>166.5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64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>
        <v>50</v>
      </c>
      <c r="AS30" s="41"/>
      <c r="AT30" s="41"/>
      <c r="AU30" s="41"/>
      <c r="AV30" s="41"/>
      <c r="AW30" s="41"/>
      <c r="AX30" s="41"/>
      <c r="AY30" s="41">
        <v>50</v>
      </c>
      <c r="AZ30" s="78">
        <v>50</v>
      </c>
      <c r="BA30" s="76"/>
      <c r="BB30" s="34">
        <v>50</v>
      </c>
      <c r="BC30" s="89"/>
      <c r="BD30" s="60"/>
      <c r="BE30" s="44"/>
      <c r="BF30" s="44"/>
      <c r="BG30" s="44"/>
    </row>
    <row r="31" spans="1:60" s="34" customFormat="1" ht="13.5" thickBot="1">
      <c r="A31" s="44"/>
      <c r="B31" s="134" t="s">
        <v>62</v>
      </c>
      <c r="C31" s="36">
        <v>10</v>
      </c>
      <c r="D31" s="64"/>
      <c r="E31" s="64">
        <v>10</v>
      </c>
      <c r="F31" s="64"/>
      <c r="G31" s="64"/>
      <c r="H31" s="64"/>
      <c r="I31" s="64"/>
      <c r="J31" s="64"/>
      <c r="K31" s="64"/>
      <c r="L31" s="64"/>
      <c r="M31" s="64"/>
      <c r="N31" s="105">
        <f t="shared" si="0"/>
        <v>25</v>
      </c>
      <c r="O31" s="64"/>
      <c r="P31" s="64"/>
      <c r="Q31" s="64">
        <v>12.5</v>
      </c>
      <c r="R31" s="64"/>
      <c r="S31" s="64">
        <v>6.3</v>
      </c>
      <c r="T31" s="64"/>
      <c r="U31" s="64"/>
      <c r="V31" s="64"/>
      <c r="W31" s="64"/>
      <c r="X31" s="64">
        <v>6.2</v>
      </c>
      <c r="Y31" s="64"/>
      <c r="Z31" s="64"/>
      <c r="AA31" s="64"/>
      <c r="AB31" s="64"/>
      <c r="AC31" s="64"/>
      <c r="AD31" s="64">
        <v>10</v>
      </c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>
        <v>10</v>
      </c>
      <c r="AZ31" s="64">
        <v>10</v>
      </c>
      <c r="BA31" s="98"/>
      <c r="BB31" s="64">
        <v>10</v>
      </c>
      <c r="BC31" s="99"/>
      <c r="BD31" s="60"/>
      <c r="BE31" s="44"/>
      <c r="BF31" s="44"/>
      <c r="BG31" s="44"/>
      <c r="BH31" s="107"/>
    </row>
    <row r="32" spans="2:56" s="44" customFormat="1" ht="13.5" thickBot="1">
      <c r="B32" s="135" t="s">
        <v>6</v>
      </c>
      <c r="C32" s="69">
        <f>C29+C30+C31</f>
        <v>80</v>
      </c>
      <c r="D32" s="70">
        <f aca="true" t="shared" si="3" ref="D32:BC32">D29+D30+D31</f>
        <v>20</v>
      </c>
      <c r="E32" s="70">
        <f t="shared" si="3"/>
        <v>60</v>
      </c>
      <c r="F32" s="70">
        <f t="shared" si="3"/>
        <v>0</v>
      </c>
      <c r="G32" s="70">
        <f t="shared" si="3"/>
        <v>0</v>
      </c>
      <c r="H32" s="70">
        <f t="shared" si="3"/>
        <v>0</v>
      </c>
      <c r="I32" s="70">
        <f t="shared" si="3"/>
        <v>0</v>
      </c>
      <c r="J32" s="70">
        <f t="shared" si="3"/>
        <v>0</v>
      </c>
      <c r="K32" s="70">
        <f t="shared" si="3"/>
        <v>0</v>
      </c>
      <c r="L32" s="70">
        <f t="shared" si="3"/>
        <v>0</v>
      </c>
      <c r="M32" s="70">
        <f t="shared" si="3"/>
        <v>0</v>
      </c>
      <c r="N32" s="106">
        <f t="shared" si="0"/>
        <v>286.7</v>
      </c>
      <c r="O32" s="70">
        <f t="shared" si="3"/>
        <v>95.2</v>
      </c>
      <c r="P32" s="70">
        <f t="shared" si="3"/>
        <v>0</v>
      </c>
      <c r="Q32" s="70">
        <f t="shared" si="3"/>
        <v>179</v>
      </c>
      <c r="R32" s="70">
        <f t="shared" si="3"/>
        <v>0</v>
      </c>
      <c r="S32" s="70">
        <f t="shared" si="3"/>
        <v>6.3</v>
      </c>
      <c r="T32" s="70">
        <f t="shared" si="3"/>
        <v>0</v>
      </c>
      <c r="U32" s="70">
        <f t="shared" si="3"/>
        <v>0</v>
      </c>
      <c r="V32" s="70">
        <f t="shared" si="3"/>
        <v>0</v>
      </c>
      <c r="W32" s="70">
        <f t="shared" si="3"/>
        <v>0</v>
      </c>
      <c r="X32" s="70">
        <f t="shared" si="3"/>
        <v>6.2</v>
      </c>
      <c r="Y32" s="70">
        <f t="shared" si="3"/>
        <v>0</v>
      </c>
      <c r="Z32" s="70">
        <f t="shared" si="3"/>
        <v>0</v>
      </c>
      <c r="AA32" s="70">
        <f t="shared" si="3"/>
        <v>0</v>
      </c>
      <c r="AB32" s="70">
        <f t="shared" si="3"/>
        <v>0</v>
      </c>
      <c r="AC32" s="70">
        <f t="shared" si="3"/>
        <v>0</v>
      </c>
      <c r="AD32" s="70">
        <f t="shared" si="3"/>
        <v>10</v>
      </c>
      <c r="AE32" s="70">
        <f t="shared" si="3"/>
        <v>0</v>
      </c>
      <c r="AF32" s="70">
        <f t="shared" si="3"/>
        <v>0</v>
      </c>
      <c r="AG32" s="70">
        <f t="shared" si="3"/>
        <v>20</v>
      </c>
      <c r="AH32" s="70">
        <f t="shared" si="3"/>
        <v>0</v>
      </c>
      <c r="AI32" s="70">
        <f t="shared" si="3"/>
        <v>0</v>
      </c>
      <c r="AJ32" s="70">
        <f t="shared" si="3"/>
        <v>0</v>
      </c>
      <c r="AK32" s="70">
        <f t="shared" si="3"/>
        <v>0</v>
      </c>
      <c r="AL32" s="70">
        <f t="shared" si="3"/>
        <v>0</v>
      </c>
      <c r="AM32" s="70">
        <f t="shared" si="3"/>
        <v>0</v>
      </c>
      <c r="AN32" s="70">
        <f t="shared" si="3"/>
        <v>0</v>
      </c>
      <c r="AO32" s="70">
        <f t="shared" si="3"/>
        <v>0</v>
      </c>
      <c r="AP32" s="70">
        <f t="shared" si="3"/>
        <v>0</v>
      </c>
      <c r="AQ32" s="70">
        <f t="shared" si="3"/>
        <v>0</v>
      </c>
      <c r="AR32" s="70">
        <f t="shared" si="3"/>
        <v>50</v>
      </c>
      <c r="AS32" s="70">
        <f t="shared" si="3"/>
        <v>0</v>
      </c>
      <c r="AT32" s="70">
        <f t="shared" si="3"/>
        <v>0</v>
      </c>
      <c r="AU32" s="70">
        <f t="shared" si="3"/>
        <v>0</v>
      </c>
      <c r="AV32" s="70">
        <f t="shared" si="3"/>
        <v>20</v>
      </c>
      <c r="AW32" s="70">
        <f t="shared" si="3"/>
        <v>0</v>
      </c>
      <c r="AX32" s="70">
        <f t="shared" si="3"/>
        <v>0</v>
      </c>
      <c r="AY32" s="70">
        <f t="shared" si="3"/>
        <v>60</v>
      </c>
      <c r="AZ32" s="70">
        <f t="shared" si="3"/>
        <v>80</v>
      </c>
      <c r="BA32" s="70">
        <f t="shared" si="3"/>
        <v>0</v>
      </c>
      <c r="BB32" s="70">
        <f t="shared" si="3"/>
        <v>80</v>
      </c>
      <c r="BC32" s="85">
        <f t="shared" si="3"/>
        <v>0</v>
      </c>
      <c r="BD32" s="60"/>
    </row>
    <row r="33" spans="2:63" s="33" customFormat="1" ht="15" thickBot="1">
      <c r="B33" s="10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105">
        <f t="shared" si="0"/>
        <v>0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109"/>
      <c r="BC33" s="110"/>
      <c r="BD33" s="60"/>
      <c r="BE33" s="60"/>
      <c r="BF33" s="60"/>
      <c r="BG33" s="60"/>
      <c r="BH33" s="60"/>
      <c r="BI33" s="60"/>
      <c r="BJ33" s="60"/>
      <c r="BK33" s="60"/>
    </row>
    <row r="34" spans="2:59" s="66" customFormat="1" ht="15.75" thickBot="1">
      <c r="B34" s="111" t="s">
        <v>42</v>
      </c>
      <c r="C34" s="106">
        <f>C19+C27+C32</f>
        <v>606.8</v>
      </c>
      <c r="D34" s="106">
        <f aca="true" t="shared" si="4" ref="D34:BC34">D19+D27+D32</f>
        <v>337</v>
      </c>
      <c r="E34" s="106">
        <f t="shared" si="4"/>
        <v>260.1</v>
      </c>
      <c r="F34" s="106">
        <f t="shared" si="4"/>
        <v>7.3</v>
      </c>
      <c r="G34" s="106">
        <f t="shared" si="4"/>
        <v>0</v>
      </c>
      <c r="H34" s="106">
        <f t="shared" si="4"/>
        <v>0</v>
      </c>
      <c r="I34" s="106">
        <f t="shared" si="4"/>
        <v>0.9</v>
      </c>
      <c r="J34" s="106">
        <f t="shared" si="4"/>
        <v>0</v>
      </c>
      <c r="K34" s="106">
        <f t="shared" si="4"/>
        <v>1.5</v>
      </c>
      <c r="L34" s="106">
        <f t="shared" si="4"/>
        <v>0</v>
      </c>
      <c r="M34" s="106">
        <f t="shared" si="4"/>
        <v>0</v>
      </c>
      <c r="N34" s="106">
        <f t="shared" si="0"/>
        <v>1821.8799999999999</v>
      </c>
      <c r="O34" s="106">
        <f t="shared" si="4"/>
        <v>1554.3799999999999</v>
      </c>
      <c r="P34" s="106">
        <f t="shared" si="4"/>
        <v>0</v>
      </c>
      <c r="Q34" s="106">
        <f t="shared" si="4"/>
        <v>255</v>
      </c>
      <c r="R34" s="112">
        <f t="shared" si="4"/>
        <v>0</v>
      </c>
      <c r="S34" s="113">
        <f t="shared" si="4"/>
        <v>6.3</v>
      </c>
      <c r="T34" s="106">
        <f t="shared" si="4"/>
        <v>0</v>
      </c>
      <c r="U34" s="106">
        <f t="shared" si="4"/>
        <v>0</v>
      </c>
      <c r="V34" s="106">
        <f t="shared" si="4"/>
        <v>0</v>
      </c>
      <c r="W34" s="106">
        <f t="shared" si="4"/>
        <v>0</v>
      </c>
      <c r="X34" s="106">
        <f t="shared" si="4"/>
        <v>6.2</v>
      </c>
      <c r="Y34" s="106">
        <f t="shared" si="4"/>
        <v>0</v>
      </c>
      <c r="Z34" s="106">
        <f t="shared" si="4"/>
        <v>0</v>
      </c>
      <c r="AA34" s="106">
        <f t="shared" si="4"/>
        <v>0</v>
      </c>
      <c r="AB34" s="106">
        <f t="shared" si="4"/>
        <v>5.1</v>
      </c>
      <c r="AC34" s="106">
        <f t="shared" si="4"/>
        <v>52.199999999999996</v>
      </c>
      <c r="AD34" s="106">
        <f t="shared" si="4"/>
        <v>228.1</v>
      </c>
      <c r="AE34" s="106">
        <f t="shared" si="4"/>
        <v>7.5</v>
      </c>
      <c r="AF34" s="106">
        <f t="shared" si="4"/>
        <v>4</v>
      </c>
      <c r="AG34" s="106">
        <f t="shared" si="4"/>
        <v>20</v>
      </c>
      <c r="AH34" s="106">
        <f t="shared" si="4"/>
        <v>0</v>
      </c>
      <c r="AI34" s="106">
        <f t="shared" si="4"/>
        <v>95.69999999999999</v>
      </c>
      <c r="AJ34" s="106">
        <f t="shared" si="4"/>
        <v>1</v>
      </c>
      <c r="AK34" s="106">
        <f t="shared" si="4"/>
        <v>4</v>
      </c>
      <c r="AL34" s="106">
        <f t="shared" si="4"/>
        <v>4.3</v>
      </c>
      <c r="AM34" s="106">
        <f t="shared" si="4"/>
        <v>0</v>
      </c>
      <c r="AN34" s="106">
        <f t="shared" si="4"/>
        <v>63.199999999999996</v>
      </c>
      <c r="AO34" s="106">
        <f t="shared" si="4"/>
        <v>28.2</v>
      </c>
      <c r="AP34" s="106">
        <f t="shared" si="4"/>
        <v>1.3</v>
      </c>
      <c r="AQ34" s="106">
        <f t="shared" si="4"/>
        <v>1.5</v>
      </c>
      <c r="AR34" s="106">
        <f t="shared" si="4"/>
        <v>77.5</v>
      </c>
      <c r="AS34" s="106">
        <f t="shared" si="4"/>
        <v>2.6</v>
      </c>
      <c r="AT34" s="106">
        <f t="shared" si="4"/>
        <v>10.6</v>
      </c>
      <c r="AU34" s="106">
        <f>AU19+AU27+AU32</f>
        <v>479.49999999999994</v>
      </c>
      <c r="AV34" s="106">
        <f t="shared" si="4"/>
        <v>56.3</v>
      </c>
      <c r="AW34" s="106">
        <f t="shared" si="4"/>
        <v>11</v>
      </c>
      <c r="AX34" s="106">
        <f t="shared" si="4"/>
        <v>0</v>
      </c>
      <c r="AY34" s="106">
        <f t="shared" si="4"/>
        <v>60</v>
      </c>
      <c r="AZ34" s="106">
        <f t="shared" si="4"/>
        <v>425.59999999999997</v>
      </c>
      <c r="BA34" s="106">
        <f t="shared" si="4"/>
        <v>181.2</v>
      </c>
      <c r="BB34" s="106">
        <f t="shared" si="4"/>
        <v>409.5</v>
      </c>
      <c r="BC34" s="112">
        <f t="shared" si="4"/>
        <v>7.9</v>
      </c>
      <c r="BD34" s="42"/>
      <c r="BE34" s="42"/>
      <c r="BF34" s="42"/>
      <c r="BG34" s="42"/>
    </row>
    <row r="35" spans="2:59" s="29" customFormat="1" ht="15">
      <c r="B35" s="7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63"/>
      <c r="BE35" s="63"/>
      <c r="BF35" s="63"/>
      <c r="BG35" s="63"/>
    </row>
    <row r="36" spans="2:67" ht="18">
      <c r="B36" s="3"/>
      <c r="C36" s="30"/>
      <c r="D36" s="30"/>
      <c r="E36" s="30" t="s">
        <v>126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59"/>
      <c r="Q36" s="59"/>
      <c r="R36" s="59"/>
      <c r="S36" s="59"/>
      <c r="T36" s="59"/>
      <c r="U36" s="60"/>
      <c r="V36" s="60"/>
      <c r="W36" s="60"/>
      <c r="X36" s="30"/>
      <c r="Y36" s="30"/>
      <c r="Z36" s="30"/>
      <c r="AA36" s="30"/>
      <c r="AB36" s="59"/>
      <c r="AC36" s="59"/>
      <c r="AD36" s="59"/>
      <c r="AE36" s="59"/>
      <c r="AF36" s="59"/>
      <c r="AG36" s="59"/>
      <c r="AH36" s="59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3"/>
      <c r="AV36" s="3"/>
      <c r="AW36" s="3"/>
      <c r="AX36" s="3"/>
      <c r="AY36" s="3"/>
      <c r="AZ36" s="3"/>
      <c r="BA36" s="3"/>
      <c r="BB36" s="3"/>
      <c r="BC36" s="3"/>
      <c r="BH36" s="3"/>
      <c r="BI36" s="3"/>
      <c r="BJ36" s="3"/>
      <c r="BK36" s="3"/>
      <c r="BL36" s="3"/>
      <c r="BM36" s="3"/>
      <c r="BN36" s="3"/>
      <c r="BO36" s="3"/>
    </row>
    <row r="37" spans="2:67" ht="18">
      <c r="B37" s="3"/>
      <c r="C37" s="3"/>
      <c r="D37" s="3"/>
      <c r="E37" s="3"/>
      <c r="F37" s="3"/>
      <c r="G37" s="3"/>
      <c r="H37" s="3"/>
      <c r="I37" s="3"/>
      <c r="J37" s="3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3"/>
      <c r="AV37" s="3"/>
      <c r="AW37" s="3"/>
      <c r="AX37" s="3"/>
      <c r="AY37" s="3"/>
      <c r="AZ37" s="3"/>
      <c r="BA37" s="3"/>
      <c r="BB37" s="3"/>
      <c r="BC37" s="3"/>
      <c r="BH37" s="3"/>
      <c r="BI37" s="3"/>
      <c r="BJ37" s="3"/>
      <c r="BK37" s="3"/>
      <c r="BL37" s="3"/>
      <c r="BM37" s="3"/>
      <c r="BN37" s="3"/>
      <c r="BO37" s="3"/>
    </row>
    <row r="38" spans="2:67" ht="12.75">
      <c r="B38" s="3" t="s">
        <v>125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3"/>
      <c r="AV38" s="3"/>
      <c r="AW38" s="3"/>
      <c r="AX38" s="3"/>
      <c r="AY38" s="3"/>
      <c r="AZ38" s="3"/>
      <c r="BA38" s="3"/>
      <c r="BB38" s="3"/>
      <c r="BC38" s="3"/>
      <c r="BH38" s="3"/>
      <c r="BI38" s="3"/>
      <c r="BJ38" s="3"/>
      <c r="BK38" s="3"/>
      <c r="BL38" s="3"/>
      <c r="BM38" s="3"/>
      <c r="BN38" s="3"/>
      <c r="BO38" s="3"/>
    </row>
    <row r="39" spans="2:8" ht="12.75">
      <c r="B39" s="3"/>
      <c r="C39" s="3"/>
      <c r="D39" s="3"/>
      <c r="E39" s="3"/>
      <c r="F39" s="3"/>
      <c r="G39" s="3"/>
      <c r="H39" s="3"/>
    </row>
    <row r="40" spans="2:55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2:11" ht="12.75">
      <c r="B41" s="46" t="s">
        <v>78</v>
      </c>
      <c r="C41" s="3"/>
      <c r="D41" s="3"/>
      <c r="E41" s="3"/>
      <c r="F41" s="3"/>
      <c r="G41" s="45"/>
      <c r="H41" s="43"/>
      <c r="I41" s="43"/>
      <c r="J41" s="43"/>
      <c r="K41" s="43"/>
    </row>
    <row r="42" spans="2:11" ht="12.75">
      <c r="B42" s="32" t="s">
        <v>60</v>
      </c>
      <c r="C42" s="3">
        <v>33</v>
      </c>
      <c r="D42" s="3"/>
      <c r="E42" s="3"/>
      <c r="F42" s="3"/>
      <c r="G42" s="46"/>
      <c r="H42" s="42"/>
      <c r="I42" s="42"/>
      <c r="J42" s="42"/>
      <c r="K42" s="42"/>
    </row>
    <row r="43" spans="2:11" ht="12.75">
      <c r="B43" s="82" t="s">
        <v>67</v>
      </c>
      <c r="C43" s="3">
        <v>14</v>
      </c>
      <c r="D43" s="61"/>
      <c r="E43" s="61"/>
      <c r="F43" s="61"/>
      <c r="G43" s="45"/>
      <c r="H43" s="42"/>
      <c r="I43" s="42"/>
      <c r="J43" s="42"/>
      <c r="K43" s="42"/>
    </row>
    <row r="44" spans="2:11" ht="12.75">
      <c r="B44" s="34" t="s">
        <v>61</v>
      </c>
      <c r="C44" s="3">
        <v>6</v>
      </c>
      <c r="D44" s="61"/>
      <c r="E44" s="3"/>
      <c r="F44" s="61"/>
      <c r="G44" s="45"/>
      <c r="H44" s="44"/>
      <c r="I44" s="44"/>
      <c r="J44" s="44"/>
      <c r="K44" s="44"/>
    </row>
    <row r="45" spans="2:11" ht="12.75">
      <c r="B45" s="71" t="s">
        <v>68</v>
      </c>
      <c r="C45" s="61">
        <v>3</v>
      </c>
      <c r="D45" s="61"/>
      <c r="E45" s="3"/>
      <c r="F45" s="61"/>
      <c r="G45" s="45"/>
      <c r="H45" s="44"/>
      <c r="I45" s="44"/>
      <c r="J45" s="44"/>
      <c r="K45" s="44"/>
    </row>
    <row r="46" spans="2:11" ht="12.75">
      <c r="B46" s="71" t="s">
        <v>69</v>
      </c>
      <c r="C46" s="61">
        <v>21</v>
      </c>
      <c r="D46" s="61"/>
      <c r="E46" s="3"/>
      <c r="F46" s="61"/>
      <c r="G46" s="45"/>
      <c r="H46" s="44"/>
      <c r="I46" s="44"/>
      <c r="J46" s="44"/>
      <c r="K46" s="44"/>
    </row>
    <row r="47" spans="2:11" ht="13.5" thickBot="1">
      <c r="B47" s="71" t="s">
        <v>64</v>
      </c>
      <c r="C47" s="83">
        <v>57</v>
      </c>
      <c r="D47" s="61"/>
      <c r="E47" s="3"/>
      <c r="F47" s="61"/>
      <c r="G47" s="45"/>
      <c r="H47" s="44"/>
      <c r="I47" s="44"/>
      <c r="J47" s="44"/>
      <c r="K47" s="44"/>
    </row>
    <row r="48" spans="2:11" ht="13.5" thickBot="1">
      <c r="B48" s="68" t="s">
        <v>6</v>
      </c>
      <c r="C48" s="3">
        <f>SUM(C42:C47)</f>
        <v>134</v>
      </c>
      <c r="D48" s="61"/>
      <c r="E48" s="3"/>
      <c r="F48" s="61"/>
      <c r="G48" s="45"/>
      <c r="H48" s="44"/>
      <c r="I48" s="44"/>
      <c r="J48" s="44"/>
      <c r="K48" s="44"/>
    </row>
    <row r="49" spans="2:11" ht="12.75">
      <c r="B49" s="45"/>
      <c r="C49" s="3"/>
      <c r="D49" s="61"/>
      <c r="E49" s="3"/>
      <c r="F49" s="3"/>
      <c r="G49" s="45"/>
      <c r="H49" s="44"/>
      <c r="I49" s="44"/>
      <c r="J49" s="44"/>
      <c r="K49" s="44"/>
    </row>
    <row r="50" spans="2:11" ht="12.75">
      <c r="B50" s="63"/>
      <c r="C50" s="63"/>
      <c r="D50" s="63"/>
      <c r="E50" s="63"/>
      <c r="F50" s="63"/>
      <c r="G50" s="45"/>
      <c r="H50" s="42"/>
      <c r="I50" s="42"/>
      <c r="J50" s="42"/>
      <c r="K50" s="42"/>
    </row>
    <row r="51" spans="2:11" ht="12.75">
      <c r="B51" s="3"/>
      <c r="C51" s="3"/>
      <c r="D51" s="63"/>
      <c r="E51" s="3"/>
      <c r="F51" s="3"/>
      <c r="G51" s="45"/>
      <c r="H51" s="42"/>
      <c r="I51" s="42"/>
      <c r="J51" s="42"/>
      <c r="K51" s="42"/>
    </row>
    <row r="52" spans="2:11" ht="12.75">
      <c r="B52" s="3"/>
      <c r="C52" s="3"/>
      <c r="D52" s="61"/>
      <c r="E52" s="61"/>
      <c r="F52" s="3"/>
      <c r="G52" s="45"/>
      <c r="H52" s="43"/>
      <c r="I52" s="43"/>
      <c r="J52" s="43"/>
      <c r="K52" s="43"/>
    </row>
    <row r="53" spans="4:11" ht="12.75">
      <c r="D53" s="61"/>
      <c r="G53" s="45"/>
      <c r="H53" s="43"/>
      <c r="I53" s="43"/>
      <c r="J53" s="43"/>
      <c r="K53" s="43"/>
    </row>
    <row r="54" spans="4:11" ht="12.75">
      <c r="D54" s="61"/>
      <c r="G54" s="45"/>
      <c r="H54" s="44"/>
      <c r="I54" s="44"/>
      <c r="J54" s="44"/>
      <c r="K54" s="44"/>
    </row>
    <row r="55" ht="12.75">
      <c r="D55" s="61"/>
    </row>
    <row r="56" ht="12.75">
      <c r="D56" s="61"/>
    </row>
    <row r="57" ht="12.75">
      <c r="D57" s="61"/>
    </row>
  </sheetData>
  <sheetProtection/>
  <printOptions/>
  <pageMargins left="0.3937007874015748" right="0.1968503937007874" top="1.8503937007874016" bottom="0.275590551181102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8"/>
  <sheetViews>
    <sheetView zoomScalePageLayoutView="0" workbookViewId="0" topLeftCell="A1">
      <selection activeCell="A1" sqref="A1:BC58"/>
    </sheetView>
  </sheetViews>
  <sheetFormatPr defaultColWidth="9.00390625" defaultRowHeight="12.75"/>
  <cols>
    <col min="2" max="2" width="24.75390625" style="0" customWidth="1"/>
  </cols>
  <sheetData>
    <row r="1" spans="28:54" ht="14.25"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4"/>
      <c r="AV1" s="4"/>
      <c r="AW1" s="4"/>
      <c r="AX1" s="4"/>
      <c r="AY1" s="4"/>
      <c r="AZ1" s="4"/>
      <c r="BA1" s="4"/>
      <c r="BB1" s="4"/>
    </row>
    <row r="2" spans="28:49" ht="14.25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4"/>
      <c r="AV2" s="4"/>
      <c r="AW2" s="4"/>
    </row>
    <row r="3" spans="2:55" ht="14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"/>
      <c r="AV3" s="4"/>
      <c r="AW3" s="4"/>
      <c r="AX3" s="4"/>
      <c r="AY3" s="4"/>
      <c r="AZ3" s="4"/>
      <c r="BA3" s="4"/>
      <c r="BB3" s="4"/>
      <c r="BC3" s="4"/>
    </row>
    <row r="4" spans="2:55" ht="14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"/>
      <c r="AV4" s="4"/>
      <c r="AW4" s="4"/>
      <c r="AX4" s="4"/>
      <c r="AY4" s="4"/>
      <c r="AZ4" s="4"/>
      <c r="BA4" s="4"/>
      <c r="BB4" s="4"/>
      <c r="BC4" s="4"/>
    </row>
    <row r="5" spans="2:55" ht="15">
      <c r="B5" s="4"/>
      <c r="C5" s="4"/>
      <c r="D5" s="4"/>
      <c r="E5" s="4"/>
      <c r="F5" s="5" t="s">
        <v>46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4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"/>
      <c r="AV5" s="4"/>
      <c r="AW5" s="4"/>
      <c r="AX5" s="4"/>
      <c r="AY5" s="4"/>
      <c r="AZ5" s="4"/>
      <c r="BA5" s="4"/>
      <c r="BB5" s="4"/>
      <c r="BC5" s="4"/>
    </row>
    <row r="6" spans="2:55" ht="15"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 t="s">
        <v>77</v>
      </c>
      <c r="N6" s="5"/>
      <c r="O6" s="5"/>
      <c r="P6" s="5"/>
      <c r="Q6" s="5"/>
      <c r="R6" s="5"/>
      <c r="S6" s="5"/>
      <c r="T6" s="5"/>
      <c r="U6" s="5"/>
      <c r="V6" s="5"/>
      <c r="W6" s="5"/>
      <c r="X6" s="4"/>
      <c r="Y6" s="4"/>
      <c r="Z6" s="4"/>
      <c r="AA6" s="4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"/>
      <c r="AV6" s="4"/>
      <c r="AW6" s="4"/>
      <c r="AX6" s="4"/>
      <c r="AY6" s="4"/>
      <c r="AZ6" s="4"/>
      <c r="BA6" s="4"/>
      <c r="BB6" s="4"/>
      <c r="BC6" s="4"/>
    </row>
    <row r="7" spans="2:55" ht="15.75">
      <c r="B7" s="4" t="s">
        <v>38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1"/>
      <c r="S7" s="31"/>
      <c r="T7" s="31"/>
      <c r="U7" s="31"/>
      <c r="V7" s="31" t="s">
        <v>41</v>
      </c>
      <c r="W7" s="31" t="s">
        <v>70</v>
      </c>
      <c r="X7" s="31"/>
      <c r="Y7" s="31"/>
      <c r="Z7" s="31"/>
      <c r="AA7" s="4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"/>
      <c r="AV7" s="4"/>
      <c r="AW7" s="4"/>
      <c r="AX7" s="4"/>
      <c r="AY7" s="4"/>
      <c r="AZ7" s="4"/>
      <c r="BA7" s="4"/>
      <c r="BB7" s="4"/>
      <c r="BC7" s="4"/>
    </row>
    <row r="8" spans="2:55" ht="15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81</v>
      </c>
      <c r="R8" s="4"/>
      <c r="S8" s="4"/>
      <c r="T8" s="4"/>
      <c r="U8" s="4"/>
      <c r="V8" s="4"/>
      <c r="W8" s="4"/>
      <c r="X8" s="4"/>
      <c r="Y8" s="4"/>
      <c r="Z8" s="4"/>
      <c r="AA8" s="4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"/>
      <c r="AV8" s="4"/>
      <c r="AW8" s="4"/>
      <c r="AX8" s="4"/>
      <c r="AY8" s="4"/>
      <c r="AZ8" s="4"/>
      <c r="BA8" s="4"/>
      <c r="BB8" s="4"/>
      <c r="BC8" s="4"/>
    </row>
    <row r="9" spans="2:55" ht="13.5" thickBot="1">
      <c r="B9" s="6" t="s">
        <v>13</v>
      </c>
      <c r="C9" s="6" t="s">
        <v>14</v>
      </c>
      <c r="D9" s="7" t="s">
        <v>18</v>
      </c>
      <c r="E9" s="8"/>
      <c r="F9" s="8"/>
      <c r="G9" s="8"/>
      <c r="H9" s="8"/>
      <c r="I9" s="8"/>
      <c r="J9" s="8"/>
      <c r="K9" s="8"/>
      <c r="L9" s="8"/>
      <c r="M9" s="9"/>
      <c r="N9" s="7" t="s">
        <v>20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48"/>
      <c r="AC9" s="49" t="s">
        <v>26</v>
      </c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11" t="s">
        <v>27</v>
      </c>
      <c r="AV9" s="10"/>
      <c r="AW9" s="10"/>
      <c r="AX9" s="10"/>
      <c r="AY9" s="12"/>
      <c r="AZ9" s="11" t="s">
        <v>34</v>
      </c>
      <c r="BA9" s="12"/>
      <c r="BB9" s="11" t="s">
        <v>49</v>
      </c>
      <c r="BC9" s="12"/>
    </row>
    <row r="10" spans="2:55" ht="13.5" thickBot="1">
      <c r="B10" s="13"/>
      <c r="C10" s="13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1" t="s">
        <v>21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"/>
      <c r="AB10" s="50"/>
      <c r="AC10" s="51"/>
      <c r="AD10" s="51"/>
      <c r="AE10" s="51"/>
      <c r="AF10" s="51"/>
      <c r="AG10" s="51"/>
      <c r="AH10" s="51"/>
      <c r="AI10" s="51"/>
      <c r="AJ10" s="51"/>
      <c r="AK10" s="51"/>
      <c r="AL10" s="62"/>
      <c r="AM10" s="51"/>
      <c r="AN10" s="51"/>
      <c r="AO10" s="51"/>
      <c r="AP10" s="51"/>
      <c r="AQ10" s="51"/>
      <c r="AR10" s="51"/>
      <c r="AS10" s="51"/>
      <c r="AT10" s="51"/>
      <c r="AU10" s="14"/>
      <c r="AV10" s="15" t="s">
        <v>28</v>
      </c>
      <c r="AW10" s="15"/>
      <c r="AX10" s="15"/>
      <c r="AY10" s="16"/>
      <c r="AZ10" s="17" t="s">
        <v>40</v>
      </c>
      <c r="BA10" s="18" t="s">
        <v>39</v>
      </c>
      <c r="BB10" s="17" t="s">
        <v>50</v>
      </c>
      <c r="BC10" s="18"/>
    </row>
    <row r="11" spans="2:55" ht="13.5" thickBot="1">
      <c r="B11" s="13"/>
      <c r="C11" s="13"/>
      <c r="D11" s="13" t="s">
        <v>2</v>
      </c>
      <c r="E11" s="13" t="s">
        <v>4</v>
      </c>
      <c r="F11" s="13" t="s">
        <v>16</v>
      </c>
      <c r="G11" s="13" t="s">
        <v>10</v>
      </c>
      <c r="H11" s="1" t="s">
        <v>55</v>
      </c>
      <c r="I11" s="13" t="s">
        <v>17</v>
      </c>
      <c r="J11" s="1" t="s">
        <v>58</v>
      </c>
      <c r="K11" s="13" t="s">
        <v>44</v>
      </c>
      <c r="L11" s="13" t="s">
        <v>12</v>
      </c>
      <c r="M11" s="13" t="s">
        <v>19</v>
      </c>
      <c r="N11" s="19" t="s">
        <v>1</v>
      </c>
      <c r="O11" s="20" t="s">
        <v>2</v>
      </c>
      <c r="P11" s="20" t="s">
        <v>51</v>
      </c>
      <c r="Q11" s="20" t="s">
        <v>4</v>
      </c>
      <c r="R11" s="20" t="s">
        <v>16</v>
      </c>
      <c r="S11" s="20" t="s">
        <v>11</v>
      </c>
      <c r="T11" s="20" t="s">
        <v>17</v>
      </c>
      <c r="U11" s="20" t="s">
        <v>43</v>
      </c>
      <c r="V11" s="20" t="s">
        <v>12</v>
      </c>
      <c r="W11" s="20" t="s">
        <v>45</v>
      </c>
      <c r="X11" s="20" t="s">
        <v>22</v>
      </c>
      <c r="Y11" s="20" t="s">
        <v>23</v>
      </c>
      <c r="Z11" s="20" t="s">
        <v>24</v>
      </c>
      <c r="AA11" s="20" t="s">
        <v>25</v>
      </c>
      <c r="AB11" s="52" t="s">
        <v>57</v>
      </c>
      <c r="AC11" s="52" t="s">
        <v>63</v>
      </c>
      <c r="AD11" s="53" t="s">
        <v>9</v>
      </c>
      <c r="AE11" s="81" t="s">
        <v>79</v>
      </c>
      <c r="AF11" s="81" t="s">
        <v>80</v>
      </c>
      <c r="AG11" s="52" t="s">
        <v>72</v>
      </c>
      <c r="AH11" s="52" t="s">
        <v>59</v>
      </c>
      <c r="AI11" s="52" t="s">
        <v>56</v>
      </c>
      <c r="AJ11" s="52" t="s">
        <v>73</v>
      </c>
      <c r="AK11" s="52" t="s">
        <v>71</v>
      </c>
      <c r="AL11" s="52" t="s">
        <v>66</v>
      </c>
      <c r="AM11" s="52" t="s">
        <v>75</v>
      </c>
      <c r="AN11" s="53" t="s">
        <v>7</v>
      </c>
      <c r="AO11" s="53" t="s">
        <v>8</v>
      </c>
      <c r="AP11" s="52" t="s">
        <v>76</v>
      </c>
      <c r="AQ11" s="53" t="s">
        <v>37</v>
      </c>
      <c r="AR11" s="53" t="s">
        <v>3</v>
      </c>
      <c r="AS11" s="53" t="s">
        <v>5</v>
      </c>
      <c r="AT11" s="81" t="s">
        <v>74</v>
      </c>
      <c r="AU11" s="20" t="s">
        <v>29</v>
      </c>
      <c r="AV11" s="20" t="s">
        <v>30</v>
      </c>
      <c r="AW11" s="20" t="s">
        <v>32</v>
      </c>
      <c r="AX11" s="20" t="s">
        <v>33</v>
      </c>
      <c r="AY11" s="20" t="s">
        <v>19</v>
      </c>
      <c r="AZ11" s="21" t="s">
        <v>0</v>
      </c>
      <c r="BA11" s="16"/>
      <c r="BB11" s="14" t="s">
        <v>0</v>
      </c>
      <c r="BC11" s="16"/>
    </row>
    <row r="12" spans="2:55" ht="13.5" thickBo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22"/>
      <c r="AV12" s="22" t="s">
        <v>31</v>
      </c>
      <c r="AW12" s="2" t="s">
        <v>54</v>
      </c>
      <c r="AX12" s="22"/>
      <c r="AY12" s="22"/>
      <c r="AZ12" s="23" t="s">
        <v>35</v>
      </c>
      <c r="BA12" s="24" t="s">
        <v>36</v>
      </c>
      <c r="BB12" s="23" t="s">
        <v>47</v>
      </c>
      <c r="BC12" s="23" t="s">
        <v>48</v>
      </c>
    </row>
    <row r="13" spans="2:55" ht="13.5" thickBo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24"/>
      <c r="AV13" s="24"/>
      <c r="AW13" s="24"/>
      <c r="AX13" s="24"/>
      <c r="AY13" s="24"/>
      <c r="AZ13" s="24"/>
      <c r="BA13" s="24"/>
      <c r="BB13" s="6"/>
      <c r="BC13" s="6"/>
    </row>
    <row r="14" spans="2:55" ht="12.75">
      <c r="B14" s="86" t="s">
        <v>53</v>
      </c>
      <c r="C14" s="25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56"/>
      <c r="AC14" s="57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27"/>
      <c r="AV14" s="27"/>
      <c r="AW14" s="27"/>
      <c r="AX14" s="27"/>
      <c r="AY14" s="27"/>
      <c r="AZ14" s="28"/>
      <c r="BA14" s="28"/>
      <c r="BB14" s="80"/>
      <c r="BC14" s="87"/>
    </row>
    <row r="15" spans="1:55" ht="12.75">
      <c r="A15" s="33"/>
      <c r="B15" s="88" t="s">
        <v>60</v>
      </c>
      <c r="C15" s="100">
        <v>32.3</v>
      </c>
      <c r="D15" s="67">
        <v>32.3</v>
      </c>
      <c r="E15" s="56"/>
      <c r="F15" s="56"/>
      <c r="G15" s="56"/>
      <c r="H15" s="56"/>
      <c r="I15" s="56"/>
      <c r="J15" s="56"/>
      <c r="K15" s="56"/>
      <c r="L15" s="56"/>
      <c r="M15" s="56"/>
      <c r="N15" s="56">
        <f>O15+P15+Q15+R15+S15+T15+U15+V15+W15+X15+Y15+Z15+AA15</f>
        <v>107.7</v>
      </c>
      <c r="O15" s="56">
        <v>107.7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56">
        <v>32.3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>
        <v>29.6</v>
      </c>
      <c r="AV15" s="56">
        <v>2.7</v>
      </c>
      <c r="AW15" s="56"/>
      <c r="AX15" s="56"/>
      <c r="AY15" s="56"/>
      <c r="AZ15" s="101">
        <v>32.3</v>
      </c>
      <c r="BA15" s="101">
        <v>0</v>
      </c>
      <c r="BB15" s="102">
        <v>32.3</v>
      </c>
      <c r="BC15" s="103"/>
    </row>
    <row r="16" spans="1:55" ht="12.75">
      <c r="A16" s="35"/>
      <c r="B16" s="95" t="s">
        <v>67</v>
      </c>
      <c r="C16" s="100">
        <v>9.6</v>
      </c>
      <c r="D16" s="67"/>
      <c r="E16" s="67">
        <v>5.3</v>
      </c>
      <c r="F16" s="67">
        <v>4.3</v>
      </c>
      <c r="G16" s="67"/>
      <c r="H16" s="67"/>
      <c r="I16" s="67"/>
      <c r="J16" s="67"/>
      <c r="K16" s="67"/>
      <c r="L16" s="67"/>
      <c r="M16" s="67"/>
      <c r="N16" s="56">
        <f aca="true" t="shared" si="0" ref="N16:N35">O16+P16+Q16+R16+S16+T16+U16+V16+W16+X16+Y16+Z16+AA16</f>
        <v>46.2</v>
      </c>
      <c r="O16" s="67"/>
      <c r="P16" s="67"/>
      <c r="Q16" s="67">
        <v>25.5</v>
      </c>
      <c r="R16" s="67">
        <v>20.7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5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>
        <v>9.6</v>
      </c>
      <c r="AS16" s="67"/>
      <c r="AT16" s="67"/>
      <c r="AU16" s="67"/>
      <c r="AV16" s="67">
        <v>9.6</v>
      </c>
      <c r="AW16" s="67"/>
      <c r="AX16" s="67"/>
      <c r="AY16" s="67"/>
      <c r="AZ16" s="104"/>
      <c r="BA16" s="104">
        <v>9.6</v>
      </c>
      <c r="BB16" s="34">
        <v>9.6</v>
      </c>
      <c r="BC16" s="89"/>
    </row>
    <row r="17" spans="1:55" ht="12.75">
      <c r="A17" s="35"/>
      <c r="B17" s="90" t="s">
        <v>61</v>
      </c>
      <c r="C17" s="34">
        <v>150</v>
      </c>
      <c r="D17" s="34">
        <v>150</v>
      </c>
      <c r="E17" s="34"/>
      <c r="F17" s="34"/>
      <c r="G17" s="34"/>
      <c r="H17" s="34"/>
      <c r="I17" s="34"/>
      <c r="J17" s="34"/>
      <c r="K17" s="34"/>
      <c r="L17" s="34"/>
      <c r="M17" s="34"/>
      <c r="N17" s="56">
        <f t="shared" si="0"/>
        <v>714.3</v>
      </c>
      <c r="O17" s="34">
        <v>714.3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>
        <v>5.1</v>
      </c>
      <c r="AC17" s="34">
        <v>18.7</v>
      </c>
      <c r="AD17" s="34">
        <v>125.9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>
        <v>0.3</v>
      </c>
      <c r="AP17" s="34"/>
      <c r="AQ17" s="34"/>
      <c r="AR17" s="34"/>
      <c r="AS17" s="34"/>
      <c r="AT17" s="34"/>
      <c r="AU17" s="34">
        <v>150</v>
      </c>
      <c r="AV17" s="34"/>
      <c r="AW17" s="34"/>
      <c r="AX17" s="34"/>
      <c r="AY17" s="34"/>
      <c r="AZ17" s="34">
        <v>150</v>
      </c>
      <c r="BA17" s="76"/>
      <c r="BB17" s="34">
        <v>150</v>
      </c>
      <c r="BC17" s="89"/>
    </row>
    <row r="18" spans="1:55" ht="12.75">
      <c r="A18" s="35"/>
      <c r="B18" s="90" t="s">
        <v>68</v>
      </c>
      <c r="C18" s="34">
        <v>41.7</v>
      </c>
      <c r="D18" s="34">
        <v>41.7</v>
      </c>
      <c r="E18" s="34"/>
      <c r="F18" s="34"/>
      <c r="G18" s="34"/>
      <c r="H18" s="34"/>
      <c r="I18" s="34"/>
      <c r="J18" s="34"/>
      <c r="K18" s="34"/>
      <c r="L18" s="34"/>
      <c r="M18" s="34"/>
      <c r="N18" s="56">
        <f t="shared" si="0"/>
        <v>198.6</v>
      </c>
      <c r="O18" s="34">
        <v>198.6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>
        <v>15.2</v>
      </c>
      <c r="AD18" s="34">
        <v>11</v>
      </c>
      <c r="AE18" s="34">
        <v>7.5</v>
      </c>
      <c r="AF18" s="34">
        <v>4</v>
      </c>
      <c r="AG18" s="34"/>
      <c r="AH18" s="34"/>
      <c r="AI18" s="34"/>
      <c r="AJ18" s="34"/>
      <c r="AK18" s="34">
        <v>4</v>
      </c>
      <c r="AL18" s="34"/>
      <c r="AM18" s="34"/>
      <c r="AN18" s="34"/>
      <c r="AO18" s="34"/>
      <c r="AP18" s="34"/>
      <c r="AQ18" s="34"/>
      <c r="AR18" s="34"/>
      <c r="AS18" s="34"/>
      <c r="AT18" s="34"/>
      <c r="AU18" s="34">
        <v>30.7</v>
      </c>
      <c r="AV18" s="34"/>
      <c r="AW18" s="34">
        <v>11</v>
      </c>
      <c r="AX18" s="34"/>
      <c r="AY18" s="34"/>
      <c r="AZ18" s="34">
        <v>30.2</v>
      </c>
      <c r="BA18" s="76">
        <v>11.5</v>
      </c>
      <c r="BB18" s="34">
        <v>41.7</v>
      </c>
      <c r="BC18" s="89"/>
    </row>
    <row r="19" spans="1:55" ht="13.5" thickBot="1">
      <c r="A19" s="35"/>
      <c r="B19" s="91" t="s">
        <v>64</v>
      </c>
      <c r="C19" s="41">
        <v>100.4</v>
      </c>
      <c r="D19" s="41">
        <v>80</v>
      </c>
      <c r="E19" s="41">
        <v>20.4</v>
      </c>
      <c r="F19" s="41"/>
      <c r="G19" s="41"/>
      <c r="H19" s="41"/>
      <c r="I19" s="41"/>
      <c r="J19" s="41"/>
      <c r="K19" s="41"/>
      <c r="L19" s="41"/>
      <c r="M19" s="41"/>
      <c r="N19" s="105">
        <f t="shared" si="0"/>
        <v>456.8</v>
      </c>
      <c r="O19" s="41">
        <v>380.8</v>
      </c>
      <c r="P19" s="41"/>
      <c r="Q19" s="41">
        <v>76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>
        <v>6.5</v>
      </c>
      <c r="AD19" s="41">
        <v>8.8</v>
      </c>
      <c r="AE19" s="41"/>
      <c r="AF19" s="41"/>
      <c r="AG19" s="41"/>
      <c r="AH19" s="41"/>
      <c r="AI19" s="41">
        <v>84.1</v>
      </c>
      <c r="AJ19" s="41"/>
      <c r="AK19" s="41"/>
      <c r="AL19" s="41"/>
      <c r="AM19" s="41"/>
      <c r="AN19" s="41">
        <v>1</v>
      </c>
      <c r="AO19" s="41"/>
      <c r="AP19" s="41"/>
      <c r="AQ19" s="41"/>
      <c r="AR19" s="41"/>
      <c r="AS19" s="41"/>
      <c r="AT19" s="41"/>
      <c r="AU19" s="41">
        <v>92.9</v>
      </c>
      <c r="AV19" s="41">
        <v>7.5</v>
      </c>
      <c r="AW19" s="41"/>
      <c r="AX19" s="41"/>
      <c r="AY19" s="41"/>
      <c r="AZ19" s="41">
        <v>100.4</v>
      </c>
      <c r="BA19" s="78"/>
      <c r="BB19" s="41">
        <v>100.4</v>
      </c>
      <c r="BC19" s="92"/>
    </row>
    <row r="20" spans="1:55" ht="13.5" thickBot="1">
      <c r="A20" s="66"/>
      <c r="B20" s="68" t="s">
        <v>6</v>
      </c>
      <c r="C20" s="69">
        <f>C15+C16+C17+C18+C19</f>
        <v>334</v>
      </c>
      <c r="D20" s="69">
        <f aca="true" t="shared" si="1" ref="D20:BC20">D15+D16+D17+D18+D19</f>
        <v>304</v>
      </c>
      <c r="E20" s="69">
        <f t="shared" si="1"/>
        <v>25.7</v>
      </c>
      <c r="F20" s="69">
        <f t="shared" si="1"/>
        <v>4.3</v>
      </c>
      <c r="G20" s="69">
        <f t="shared" si="1"/>
        <v>0</v>
      </c>
      <c r="H20" s="69">
        <f t="shared" si="1"/>
        <v>0</v>
      </c>
      <c r="I20" s="69">
        <f t="shared" si="1"/>
        <v>0</v>
      </c>
      <c r="J20" s="69">
        <f t="shared" si="1"/>
        <v>0</v>
      </c>
      <c r="K20" s="69">
        <f t="shared" si="1"/>
        <v>0</v>
      </c>
      <c r="L20" s="69">
        <f t="shared" si="1"/>
        <v>0</v>
      </c>
      <c r="M20" s="69"/>
      <c r="N20" s="106">
        <f t="shared" si="0"/>
        <v>1523.6000000000001</v>
      </c>
      <c r="O20" s="69">
        <f t="shared" si="1"/>
        <v>1401.4</v>
      </c>
      <c r="P20" s="69">
        <f t="shared" si="1"/>
        <v>0</v>
      </c>
      <c r="Q20" s="69">
        <f t="shared" si="1"/>
        <v>101.5</v>
      </c>
      <c r="R20" s="69">
        <f t="shared" si="1"/>
        <v>20.7</v>
      </c>
      <c r="S20" s="69">
        <f t="shared" si="1"/>
        <v>0</v>
      </c>
      <c r="T20" s="69">
        <f t="shared" si="1"/>
        <v>0</v>
      </c>
      <c r="U20" s="69">
        <f t="shared" si="1"/>
        <v>0</v>
      </c>
      <c r="V20" s="69">
        <f t="shared" si="1"/>
        <v>0</v>
      </c>
      <c r="W20" s="69">
        <f t="shared" si="1"/>
        <v>0</v>
      </c>
      <c r="X20" s="69">
        <f t="shared" si="1"/>
        <v>0</v>
      </c>
      <c r="Y20" s="69">
        <f t="shared" si="1"/>
        <v>0</v>
      </c>
      <c r="Z20" s="69">
        <f t="shared" si="1"/>
        <v>0</v>
      </c>
      <c r="AA20" s="69">
        <f t="shared" si="1"/>
        <v>0</v>
      </c>
      <c r="AB20" s="69">
        <f t="shared" si="1"/>
        <v>5.1</v>
      </c>
      <c r="AC20" s="69">
        <f t="shared" si="1"/>
        <v>40.4</v>
      </c>
      <c r="AD20" s="69">
        <f t="shared" si="1"/>
        <v>178</v>
      </c>
      <c r="AE20" s="69">
        <f t="shared" si="1"/>
        <v>7.5</v>
      </c>
      <c r="AF20" s="69">
        <f t="shared" si="1"/>
        <v>4</v>
      </c>
      <c r="AG20" s="69">
        <f t="shared" si="1"/>
        <v>0</v>
      </c>
      <c r="AH20" s="69">
        <f t="shared" si="1"/>
        <v>0</v>
      </c>
      <c r="AI20" s="69">
        <f t="shared" si="1"/>
        <v>84.1</v>
      </c>
      <c r="AJ20" s="69">
        <f t="shared" si="1"/>
        <v>0</v>
      </c>
      <c r="AK20" s="69">
        <f t="shared" si="1"/>
        <v>4</v>
      </c>
      <c r="AL20" s="69">
        <f t="shared" si="1"/>
        <v>0</v>
      </c>
      <c r="AM20" s="69">
        <f t="shared" si="1"/>
        <v>0</v>
      </c>
      <c r="AN20" s="69">
        <f t="shared" si="1"/>
        <v>1</v>
      </c>
      <c r="AO20" s="69">
        <f t="shared" si="1"/>
        <v>0.3</v>
      </c>
      <c r="AP20" s="69">
        <f t="shared" si="1"/>
        <v>0</v>
      </c>
      <c r="AQ20" s="69">
        <f t="shared" si="1"/>
        <v>0</v>
      </c>
      <c r="AR20" s="69">
        <f t="shared" si="1"/>
        <v>9.6</v>
      </c>
      <c r="AS20" s="69">
        <f t="shared" si="1"/>
        <v>0</v>
      </c>
      <c r="AT20" s="69">
        <f t="shared" si="1"/>
        <v>0</v>
      </c>
      <c r="AU20" s="69">
        <f>AU15+AU16+AU17+AU18+AU19</f>
        <v>303.2</v>
      </c>
      <c r="AV20" s="69">
        <f t="shared" si="1"/>
        <v>19.8</v>
      </c>
      <c r="AW20" s="69">
        <f t="shared" si="1"/>
        <v>11</v>
      </c>
      <c r="AX20" s="69">
        <f t="shared" si="1"/>
        <v>0</v>
      </c>
      <c r="AY20" s="69"/>
      <c r="AZ20" s="69">
        <f t="shared" si="1"/>
        <v>312.9</v>
      </c>
      <c r="BA20" s="69">
        <f t="shared" si="1"/>
        <v>21.1</v>
      </c>
      <c r="BB20" s="69">
        <f t="shared" si="1"/>
        <v>334</v>
      </c>
      <c r="BC20" s="84">
        <f t="shared" si="1"/>
        <v>0</v>
      </c>
    </row>
    <row r="21" spans="1:55" ht="12.75">
      <c r="A21" s="66"/>
      <c r="B21" s="93"/>
      <c r="C21" s="37" t="s">
        <v>65</v>
      </c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56">
        <f t="shared" si="0"/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0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79"/>
      <c r="BB21" s="39"/>
      <c r="BC21" s="94"/>
    </row>
    <row r="22" spans="1:55" ht="12.75">
      <c r="A22" s="35"/>
      <c r="B22" s="88" t="s">
        <v>60</v>
      </c>
      <c r="C22" s="32">
        <v>32.7</v>
      </c>
      <c r="D22" s="34"/>
      <c r="E22" s="34">
        <v>32.7</v>
      </c>
      <c r="F22" s="34"/>
      <c r="G22" s="34"/>
      <c r="H22" s="34"/>
      <c r="I22" s="34"/>
      <c r="J22" s="34"/>
      <c r="K22" s="34"/>
      <c r="L22" s="34"/>
      <c r="M22" s="34"/>
      <c r="N22" s="56">
        <f t="shared" si="0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2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>
        <v>9.3</v>
      </c>
      <c r="AO22" s="34">
        <v>10</v>
      </c>
      <c r="AP22" s="34"/>
      <c r="AQ22" s="34"/>
      <c r="AR22" s="34">
        <v>13.4</v>
      </c>
      <c r="AS22" s="34"/>
      <c r="AT22" s="34"/>
      <c r="AU22" s="34">
        <v>32.7</v>
      </c>
      <c r="AV22" s="34"/>
      <c r="AW22" s="34"/>
      <c r="AX22" s="34"/>
      <c r="AY22" s="34"/>
      <c r="AZ22" s="34">
        <v>32.7</v>
      </c>
      <c r="BA22" s="76"/>
      <c r="BB22" s="34"/>
      <c r="BC22" s="89"/>
    </row>
    <row r="23" spans="1:55" ht="12.75">
      <c r="A23" s="35"/>
      <c r="B23" s="95" t="s">
        <v>67</v>
      </c>
      <c r="C23" s="36">
        <v>13.4</v>
      </c>
      <c r="D23" s="65"/>
      <c r="E23" s="41">
        <v>11</v>
      </c>
      <c r="F23" s="34"/>
      <c r="G23" s="34"/>
      <c r="H23" s="34"/>
      <c r="I23" s="34">
        <v>0.9</v>
      </c>
      <c r="J23" s="34"/>
      <c r="K23" s="34">
        <v>1.5</v>
      </c>
      <c r="L23" s="34"/>
      <c r="M23" s="34"/>
      <c r="N23" s="56">
        <f t="shared" si="0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2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>
        <v>1.5</v>
      </c>
      <c r="AO23" s="34"/>
      <c r="AP23" s="34"/>
      <c r="AQ23" s="34">
        <v>1.5</v>
      </c>
      <c r="AR23" s="34">
        <v>8.1</v>
      </c>
      <c r="AS23" s="34"/>
      <c r="AT23" s="34">
        <v>2.3</v>
      </c>
      <c r="AU23" s="34">
        <f>SUM(AN23:AT23)</f>
        <v>13.399999999999999</v>
      </c>
      <c r="AV23" s="34"/>
      <c r="AW23" s="34"/>
      <c r="AX23" s="34"/>
      <c r="AY23" s="34"/>
      <c r="AZ23" s="34"/>
      <c r="BA23" s="76">
        <v>13.4</v>
      </c>
      <c r="BB23" s="34"/>
      <c r="BC23" s="89"/>
    </row>
    <row r="24" spans="1:55" ht="12.75">
      <c r="A24" s="35"/>
      <c r="B24" s="90" t="s">
        <v>61</v>
      </c>
      <c r="C24" s="36">
        <v>4.9</v>
      </c>
      <c r="D24" s="65"/>
      <c r="E24" s="41">
        <v>4.9</v>
      </c>
      <c r="F24" s="34"/>
      <c r="G24" s="34"/>
      <c r="H24" s="34"/>
      <c r="I24" s="34"/>
      <c r="J24" s="34"/>
      <c r="K24" s="34"/>
      <c r="L24" s="34"/>
      <c r="M24" s="34"/>
      <c r="N24" s="56">
        <f t="shared" si="0"/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2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>
        <v>2.3</v>
      </c>
      <c r="AP24" s="34"/>
      <c r="AQ24" s="34"/>
      <c r="AR24" s="34"/>
      <c r="AS24" s="34">
        <v>2.6</v>
      </c>
      <c r="AT24" s="34"/>
      <c r="AU24" s="34">
        <v>4.9</v>
      </c>
      <c r="AV24" s="34"/>
      <c r="AW24" s="34"/>
      <c r="AX24" s="34"/>
      <c r="AY24" s="34"/>
      <c r="AZ24" s="34"/>
      <c r="BA24" s="76">
        <v>4.9</v>
      </c>
      <c r="BB24" s="34"/>
      <c r="BC24" s="89"/>
    </row>
    <row r="25" spans="1:55" ht="12.75">
      <c r="A25" s="35"/>
      <c r="B25" s="96" t="s">
        <v>68</v>
      </c>
      <c r="C25" s="36">
        <v>2.7</v>
      </c>
      <c r="D25" s="65"/>
      <c r="E25" s="41">
        <v>2.7</v>
      </c>
      <c r="F25" s="34"/>
      <c r="G25" s="34"/>
      <c r="H25" s="34"/>
      <c r="I25" s="34"/>
      <c r="J25" s="34"/>
      <c r="K25" s="34"/>
      <c r="L25" s="34"/>
      <c r="M25" s="34"/>
      <c r="N25" s="56">
        <f t="shared" si="0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2">
        <v>0.9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>
        <v>1.8</v>
      </c>
      <c r="AP25" s="34"/>
      <c r="AQ25" s="34"/>
      <c r="AR25" s="34"/>
      <c r="AS25" s="34"/>
      <c r="AT25" s="34"/>
      <c r="AU25" s="34">
        <v>2.7</v>
      </c>
      <c r="AV25" s="34"/>
      <c r="AW25" s="34"/>
      <c r="AX25" s="34"/>
      <c r="AY25" s="34"/>
      <c r="AZ25" s="34"/>
      <c r="BA25" s="76">
        <v>2.7</v>
      </c>
      <c r="BB25" s="34"/>
      <c r="BC25" s="89"/>
    </row>
    <row r="26" spans="1:55" ht="12.75">
      <c r="A26" s="35"/>
      <c r="B26" s="96" t="s">
        <v>69</v>
      </c>
      <c r="C26" s="36">
        <v>19.7</v>
      </c>
      <c r="D26" s="65"/>
      <c r="E26" s="41">
        <v>19.7</v>
      </c>
      <c r="F26" s="34"/>
      <c r="G26" s="34"/>
      <c r="H26" s="34"/>
      <c r="I26" s="34"/>
      <c r="J26" s="34"/>
      <c r="K26" s="34"/>
      <c r="L26" s="34"/>
      <c r="M26" s="34"/>
      <c r="N26" s="56">
        <f t="shared" si="0"/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2">
        <v>0.6</v>
      </c>
      <c r="AD26" s="34">
        <v>0.5</v>
      </c>
      <c r="AE26" s="34"/>
      <c r="AF26" s="34"/>
      <c r="AG26" s="34"/>
      <c r="AH26" s="34"/>
      <c r="AI26" s="34"/>
      <c r="AJ26" s="34">
        <v>1</v>
      </c>
      <c r="AK26" s="34"/>
      <c r="AL26" s="34"/>
      <c r="AM26" s="34"/>
      <c r="AN26" s="34">
        <v>10.6</v>
      </c>
      <c r="AO26" s="34"/>
      <c r="AP26" s="34"/>
      <c r="AQ26" s="34"/>
      <c r="AR26" s="34">
        <v>2</v>
      </c>
      <c r="AS26" s="34"/>
      <c r="AT26" s="34">
        <v>5</v>
      </c>
      <c r="AU26" s="34">
        <v>19.7</v>
      </c>
      <c r="AV26" s="34"/>
      <c r="AW26" s="34"/>
      <c r="AX26" s="34"/>
      <c r="AY26" s="34"/>
      <c r="AZ26" s="34"/>
      <c r="BA26" s="76">
        <v>19.7</v>
      </c>
      <c r="BB26" s="34"/>
      <c r="BC26" s="89"/>
    </row>
    <row r="27" spans="1:55" ht="13.5" thickBot="1">
      <c r="A27" s="35"/>
      <c r="B27" s="91" t="s">
        <v>64</v>
      </c>
      <c r="C27" s="64">
        <v>66.9</v>
      </c>
      <c r="D27" s="41"/>
      <c r="E27" s="41">
        <v>66.9</v>
      </c>
      <c r="F27" s="41"/>
      <c r="G27" s="41"/>
      <c r="H27" s="41"/>
      <c r="I27" s="41"/>
      <c r="J27" s="41"/>
      <c r="K27" s="41"/>
      <c r="L27" s="41"/>
      <c r="M27" s="41"/>
      <c r="N27" s="105">
        <f t="shared" si="0"/>
        <v>0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64"/>
      <c r="AD27" s="41">
        <v>0.8</v>
      </c>
      <c r="AE27" s="41"/>
      <c r="AF27" s="41"/>
      <c r="AG27" s="41"/>
      <c r="AH27" s="41"/>
      <c r="AI27" s="41">
        <v>3.1</v>
      </c>
      <c r="AJ27" s="41"/>
      <c r="AK27" s="41"/>
      <c r="AL27" s="41">
        <v>4.3</v>
      </c>
      <c r="AM27" s="41">
        <v>5</v>
      </c>
      <c r="AN27" s="41">
        <v>40.8</v>
      </c>
      <c r="AO27" s="41">
        <v>11.6</v>
      </c>
      <c r="AP27" s="41">
        <v>1.3</v>
      </c>
      <c r="AQ27" s="41"/>
      <c r="AR27" s="41"/>
      <c r="AS27" s="41"/>
      <c r="AT27" s="41"/>
      <c r="AU27" s="41">
        <v>66.9</v>
      </c>
      <c r="AV27" s="41"/>
      <c r="AW27" s="41"/>
      <c r="AX27" s="41"/>
      <c r="AY27" s="41"/>
      <c r="AZ27" s="41"/>
      <c r="BA27" s="78">
        <v>66.9</v>
      </c>
      <c r="BB27" s="41"/>
      <c r="BC27" s="92"/>
    </row>
    <row r="28" spans="1:55" ht="13.5" thickBot="1">
      <c r="A28" s="66"/>
      <c r="B28" s="68" t="s">
        <v>6</v>
      </c>
      <c r="C28" s="70">
        <f>C22+C23+C24+C25+C26+C27</f>
        <v>140.3</v>
      </c>
      <c r="D28" s="70">
        <f aca="true" t="shared" si="2" ref="D28:BC28">D22+D23+D24+D25+D26+D27</f>
        <v>0</v>
      </c>
      <c r="E28" s="70">
        <f t="shared" si="2"/>
        <v>137.9</v>
      </c>
      <c r="F28" s="70">
        <f t="shared" si="2"/>
        <v>0</v>
      </c>
      <c r="G28" s="70">
        <f t="shared" si="2"/>
        <v>0</v>
      </c>
      <c r="H28" s="70">
        <f t="shared" si="2"/>
        <v>0</v>
      </c>
      <c r="I28" s="70">
        <f t="shared" si="2"/>
        <v>0.9</v>
      </c>
      <c r="J28" s="70">
        <f t="shared" si="2"/>
        <v>0</v>
      </c>
      <c r="K28" s="70">
        <f t="shared" si="2"/>
        <v>1.5</v>
      </c>
      <c r="L28" s="70">
        <f t="shared" si="2"/>
        <v>0</v>
      </c>
      <c r="M28" s="70">
        <f t="shared" si="2"/>
        <v>0</v>
      </c>
      <c r="N28" s="106">
        <f t="shared" si="0"/>
        <v>0</v>
      </c>
      <c r="O28" s="70">
        <f t="shared" si="2"/>
        <v>0</v>
      </c>
      <c r="P28" s="70">
        <f t="shared" si="2"/>
        <v>0</v>
      </c>
      <c r="Q28" s="70">
        <f t="shared" si="2"/>
        <v>0</v>
      </c>
      <c r="R28" s="70">
        <f t="shared" si="2"/>
        <v>0</v>
      </c>
      <c r="S28" s="70">
        <f t="shared" si="2"/>
        <v>0</v>
      </c>
      <c r="T28" s="70">
        <f t="shared" si="2"/>
        <v>0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0">
        <f t="shared" si="2"/>
        <v>0</v>
      </c>
      <c r="Z28" s="70">
        <f t="shared" si="2"/>
        <v>0</v>
      </c>
      <c r="AA28" s="70">
        <f t="shared" si="2"/>
        <v>0</v>
      </c>
      <c r="AB28" s="70">
        <f t="shared" si="2"/>
        <v>0</v>
      </c>
      <c r="AC28" s="70">
        <f t="shared" si="2"/>
        <v>1.5</v>
      </c>
      <c r="AD28" s="70">
        <f t="shared" si="2"/>
        <v>1.3</v>
      </c>
      <c r="AE28" s="70">
        <f t="shared" si="2"/>
        <v>0</v>
      </c>
      <c r="AF28" s="70">
        <f t="shared" si="2"/>
        <v>0</v>
      </c>
      <c r="AG28" s="70">
        <f t="shared" si="2"/>
        <v>0</v>
      </c>
      <c r="AH28" s="70">
        <f t="shared" si="2"/>
        <v>0</v>
      </c>
      <c r="AI28" s="70">
        <f t="shared" si="2"/>
        <v>3.1</v>
      </c>
      <c r="AJ28" s="70">
        <f t="shared" si="2"/>
        <v>1</v>
      </c>
      <c r="AK28" s="70">
        <f t="shared" si="2"/>
        <v>0</v>
      </c>
      <c r="AL28" s="70">
        <f t="shared" si="2"/>
        <v>4.3</v>
      </c>
      <c r="AM28" s="70">
        <f t="shared" si="2"/>
        <v>5</v>
      </c>
      <c r="AN28" s="70">
        <f t="shared" si="2"/>
        <v>62.199999999999996</v>
      </c>
      <c r="AO28" s="70">
        <f t="shared" si="2"/>
        <v>25.700000000000003</v>
      </c>
      <c r="AP28" s="70">
        <f t="shared" si="2"/>
        <v>1.3</v>
      </c>
      <c r="AQ28" s="70">
        <f t="shared" si="2"/>
        <v>1.5</v>
      </c>
      <c r="AR28" s="70">
        <f t="shared" si="2"/>
        <v>23.5</v>
      </c>
      <c r="AS28" s="70">
        <f t="shared" si="2"/>
        <v>2.6</v>
      </c>
      <c r="AT28" s="70">
        <f t="shared" si="2"/>
        <v>7.3</v>
      </c>
      <c r="AU28" s="70">
        <f t="shared" si="2"/>
        <v>140.3</v>
      </c>
      <c r="AV28" s="70">
        <f t="shared" si="2"/>
        <v>0</v>
      </c>
      <c r="AW28" s="70">
        <f t="shared" si="2"/>
        <v>0</v>
      </c>
      <c r="AX28" s="70">
        <f t="shared" si="2"/>
        <v>0</v>
      </c>
      <c r="AY28" s="70">
        <f t="shared" si="2"/>
        <v>0</v>
      </c>
      <c r="AZ28" s="70">
        <f t="shared" si="2"/>
        <v>32.7</v>
      </c>
      <c r="BA28" s="70">
        <f t="shared" si="2"/>
        <v>107.60000000000001</v>
      </c>
      <c r="BB28" s="70">
        <f t="shared" si="2"/>
        <v>0</v>
      </c>
      <c r="BC28" s="85">
        <f t="shared" si="2"/>
        <v>0</v>
      </c>
    </row>
    <row r="29" spans="1:55" ht="12.75">
      <c r="A29" s="66"/>
      <c r="B29" s="93" t="s">
        <v>52</v>
      </c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56">
        <f t="shared" si="0"/>
        <v>0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72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73"/>
      <c r="BA29" s="79"/>
      <c r="BB29" s="39"/>
      <c r="BC29" s="94"/>
    </row>
    <row r="30" spans="1:55" ht="12.75">
      <c r="A30" s="77"/>
      <c r="B30" s="90" t="s">
        <v>68</v>
      </c>
      <c r="C30" s="75">
        <v>20</v>
      </c>
      <c r="D30" s="34">
        <v>20</v>
      </c>
      <c r="E30" s="34"/>
      <c r="F30" s="34"/>
      <c r="G30" s="34"/>
      <c r="H30" s="34"/>
      <c r="I30" s="34"/>
      <c r="J30" s="34"/>
      <c r="K30" s="34"/>
      <c r="L30" s="34"/>
      <c r="M30" s="34"/>
      <c r="N30" s="56">
        <f t="shared" si="0"/>
        <v>95.2</v>
      </c>
      <c r="O30" s="34">
        <v>95.2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2"/>
      <c r="AD30" s="34"/>
      <c r="AE30" s="34"/>
      <c r="AF30" s="34"/>
      <c r="AG30" s="34">
        <v>20</v>
      </c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>
        <v>20</v>
      </c>
      <c r="AW30" s="34"/>
      <c r="AX30" s="34"/>
      <c r="AY30" s="34"/>
      <c r="AZ30" s="76">
        <v>20</v>
      </c>
      <c r="BA30" s="76"/>
      <c r="BB30" s="34">
        <v>20</v>
      </c>
      <c r="BC30" s="89"/>
    </row>
    <row r="31" spans="1:55" ht="12.75">
      <c r="A31" s="77"/>
      <c r="B31" s="96" t="s">
        <v>69</v>
      </c>
      <c r="C31" s="36">
        <v>50</v>
      </c>
      <c r="D31" s="41"/>
      <c r="E31" s="41">
        <v>50</v>
      </c>
      <c r="F31" s="41"/>
      <c r="G31" s="41"/>
      <c r="H31" s="41"/>
      <c r="I31" s="41"/>
      <c r="J31" s="41"/>
      <c r="K31" s="41"/>
      <c r="L31" s="41"/>
      <c r="M31" s="41"/>
      <c r="N31" s="56">
        <f t="shared" si="0"/>
        <v>166.5</v>
      </c>
      <c r="O31" s="41"/>
      <c r="P31" s="41"/>
      <c r="Q31" s="41">
        <v>166.5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64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>
        <v>50</v>
      </c>
      <c r="AS31" s="41"/>
      <c r="AT31" s="41"/>
      <c r="AU31" s="41"/>
      <c r="AV31" s="41"/>
      <c r="AW31" s="41"/>
      <c r="AX31" s="41"/>
      <c r="AY31" s="41">
        <v>50</v>
      </c>
      <c r="AZ31" s="78">
        <v>50</v>
      </c>
      <c r="BA31" s="76"/>
      <c r="BB31" s="34">
        <v>50</v>
      </c>
      <c r="BC31" s="89"/>
    </row>
    <row r="32" spans="1:55" ht="13.5" thickBot="1">
      <c r="A32" s="76"/>
      <c r="B32" s="97" t="s">
        <v>62</v>
      </c>
      <c r="C32" s="64">
        <v>10</v>
      </c>
      <c r="D32" s="64"/>
      <c r="E32" s="64">
        <v>10</v>
      </c>
      <c r="F32" s="64"/>
      <c r="G32" s="64"/>
      <c r="H32" s="64"/>
      <c r="I32" s="64"/>
      <c r="J32" s="64"/>
      <c r="K32" s="64"/>
      <c r="L32" s="64"/>
      <c r="M32" s="64"/>
      <c r="N32" s="105">
        <f t="shared" si="0"/>
        <v>25</v>
      </c>
      <c r="O32" s="64"/>
      <c r="P32" s="64"/>
      <c r="Q32" s="64">
        <v>12.5</v>
      </c>
      <c r="R32" s="64"/>
      <c r="S32" s="64">
        <v>6.3</v>
      </c>
      <c r="T32" s="64"/>
      <c r="U32" s="64"/>
      <c r="V32" s="64"/>
      <c r="W32" s="64"/>
      <c r="X32" s="64">
        <v>6.2</v>
      </c>
      <c r="Y32" s="64"/>
      <c r="Z32" s="64"/>
      <c r="AA32" s="64"/>
      <c r="AB32" s="64"/>
      <c r="AC32" s="64"/>
      <c r="AD32" s="64">
        <v>10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>
        <v>10</v>
      </c>
      <c r="AZ32" s="64">
        <v>10</v>
      </c>
      <c r="BA32" s="98"/>
      <c r="BB32" s="64">
        <v>10</v>
      </c>
      <c r="BC32" s="99"/>
    </row>
    <row r="33" spans="1:55" ht="13.5" thickBot="1">
      <c r="A33" s="44"/>
      <c r="B33" s="68" t="s">
        <v>6</v>
      </c>
      <c r="C33" s="70">
        <f>C30+C31+C32</f>
        <v>80</v>
      </c>
      <c r="D33" s="70">
        <f aca="true" t="shared" si="3" ref="D33:BC33">D30+D31+D32</f>
        <v>20</v>
      </c>
      <c r="E33" s="70">
        <f t="shared" si="3"/>
        <v>60</v>
      </c>
      <c r="F33" s="70">
        <f t="shared" si="3"/>
        <v>0</v>
      </c>
      <c r="G33" s="70">
        <f t="shared" si="3"/>
        <v>0</v>
      </c>
      <c r="H33" s="70">
        <f t="shared" si="3"/>
        <v>0</v>
      </c>
      <c r="I33" s="70">
        <f t="shared" si="3"/>
        <v>0</v>
      </c>
      <c r="J33" s="70">
        <f t="shared" si="3"/>
        <v>0</v>
      </c>
      <c r="K33" s="70">
        <f t="shared" si="3"/>
        <v>0</v>
      </c>
      <c r="L33" s="70">
        <f t="shared" si="3"/>
        <v>0</v>
      </c>
      <c r="M33" s="70">
        <f t="shared" si="3"/>
        <v>0</v>
      </c>
      <c r="N33" s="106">
        <f t="shared" si="0"/>
        <v>286.7</v>
      </c>
      <c r="O33" s="70">
        <f t="shared" si="3"/>
        <v>95.2</v>
      </c>
      <c r="P33" s="70">
        <f t="shared" si="3"/>
        <v>0</v>
      </c>
      <c r="Q33" s="70">
        <f t="shared" si="3"/>
        <v>179</v>
      </c>
      <c r="R33" s="70">
        <f t="shared" si="3"/>
        <v>0</v>
      </c>
      <c r="S33" s="70">
        <f t="shared" si="3"/>
        <v>6.3</v>
      </c>
      <c r="T33" s="70">
        <f t="shared" si="3"/>
        <v>0</v>
      </c>
      <c r="U33" s="70">
        <f t="shared" si="3"/>
        <v>0</v>
      </c>
      <c r="V33" s="70">
        <f t="shared" si="3"/>
        <v>0</v>
      </c>
      <c r="W33" s="70">
        <f t="shared" si="3"/>
        <v>0</v>
      </c>
      <c r="X33" s="70">
        <f t="shared" si="3"/>
        <v>6.2</v>
      </c>
      <c r="Y33" s="70">
        <f t="shared" si="3"/>
        <v>0</v>
      </c>
      <c r="Z33" s="70">
        <f t="shared" si="3"/>
        <v>0</v>
      </c>
      <c r="AA33" s="70">
        <f t="shared" si="3"/>
        <v>0</v>
      </c>
      <c r="AB33" s="70">
        <f t="shared" si="3"/>
        <v>0</v>
      </c>
      <c r="AC33" s="70">
        <f t="shared" si="3"/>
        <v>0</v>
      </c>
      <c r="AD33" s="70">
        <f t="shared" si="3"/>
        <v>10</v>
      </c>
      <c r="AE33" s="70">
        <f t="shared" si="3"/>
        <v>0</v>
      </c>
      <c r="AF33" s="70">
        <f t="shared" si="3"/>
        <v>0</v>
      </c>
      <c r="AG33" s="70">
        <f t="shared" si="3"/>
        <v>20</v>
      </c>
      <c r="AH33" s="70">
        <f t="shared" si="3"/>
        <v>0</v>
      </c>
      <c r="AI33" s="70">
        <f t="shared" si="3"/>
        <v>0</v>
      </c>
      <c r="AJ33" s="70">
        <f t="shared" si="3"/>
        <v>0</v>
      </c>
      <c r="AK33" s="70">
        <f t="shared" si="3"/>
        <v>0</v>
      </c>
      <c r="AL33" s="70">
        <f t="shared" si="3"/>
        <v>0</v>
      </c>
      <c r="AM33" s="70">
        <f t="shared" si="3"/>
        <v>0</v>
      </c>
      <c r="AN33" s="70">
        <f t="shared" si="3"/>
        <v>0</v>
      </c>
      <c r="AO33" s="70">
        <f t="shared" si="3"/>
        <v>0</v>
      </c>
      <c r="AP33" s="70">
        <f t="shared" si="3"/>
        <v>0</v>
      </c>
      <c r="AQ33" s="70">
        <f t="shared" si="3"/>
        <v>0</v>
      </c>
      <c r="AR33" s="70">
        <f t="shared" si="3"/>
        <v>50</v>
      </c>
      <c r="AS33" s="70">
        <f t="shared" si="3"/>
        <v>0</v>
      </c>
      <c r="AT33" s="70">
        <f t="shared" si="3"/>
        <v>0</v>
      </c>
      <c r="AU33" s="70">
        <f t="shared" si="3"/>
        <v>0</v>
      </c>
      <c r="AV33" s="70">
        <f t="shared" si="3"/>
        <v>20</v>
      </c>
      <c r="AW33" s="70">
        <f t="shared" si="3"/>
        <v>0</v>
      </c>
      <c r="AX33" s="70">
        <f t="shared" si="3"/>
        <v>0</v>
      </c>
      <c r="AY33" s="70">
        <f t="shared" si="3"/>
        <v>60</v>
      </c>
      <c r="AZ33" s="70">
        <f t="shared" si="3"/>
        <v>80</v>
      </c>
      <c r="BA33" s="70">
        <f t="shared" si="3"/>
        <v>0</v>
      </c>
      <c r="BB33" s="70">
        <f t="shared" si="3"/>
        <v>80</v>
      </c>
      <c r="BC33" s="85">
        <f t="shared" si="3"/>
        <v>0</v>
      </c>
    </row>
    <row r="34" spans="1:55" ht="15" thickBot="1">
      <c r="A34" s="33"/>
      <c r="B34" s="10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05">
        <f t="shared" si="0"/>
        <v>0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109"/>
      <c r="BC34" s="110"/>
    </row>
    <row r="35" spans="1:55" ht="15.75" thickBot="1">
      <c r="A35" s="66"/>
      <c r="B35" s="111" t="s">
        <v>42</v>
      </c>
      <c r="C35" s="106">
        <f>C20+C28+C33</f>
        <v>554.3</v>
      </c>
      <c r="D35" s="106">
        <f aca="true" t="shared" si="4" ref="D35:BC35">D20+D28+D33</f>
        <v>324</v>
      </c>
      <c r="E35" s="106">
        <f t="shared" si="4"/>
        <v>223.6</v>
      </c>
      <c r="F35" s="106">
        <f t="shared" si="4"/>
        <v>4.3</v>
      </c>
      <c r="G35" s="106">
        <f t="shared" si="4"/>
        <v>0</v>
      </c>
      <c r="H35" s="106">
        <f t="shared" si="4"/>
        <v>0</v>
      </c>
      <c r="I35" s="106">
        <f t="shared" si="4"/>
        <v>0.9</v>
      </c>
      <c r="J35" s="106">
        <f t="shared" si="4"/>
        <v>0</v>
      </c>
      <c r="K35" s="106">
        <f t="shared" si="4"/>
        <v>1.5</v>
      </c>
      <c r="L35" s="106">
        <f t="shared" si="4"/>
        <v>0</v>
      </c>
      <c r="M35" s="106">
        <f t="shared" si="4"/>
        <v>0</v>
      </c>
      <c r="N35" s="106">
        <f t="shared" si="0"/>
        <v>1810.3000000000002</v>
      </c>
      <c r="O35" s="106">
        <f t="shared" si="4"/>
        <v>1496.6000000000001</v>
      </c>
      <c r="P35" s="106">
        <f t="shared" si="4"/>
        <v>0</v>
      </c>
      <c r="Q35" s="106">
        <f t="shared" si="4"/>
        <v>280.5</v>
      </c>
      <c r="R35" s="112">
        <f t="shared" si="4"/>
        <v>20.7</v>
      </c>
      <c r="S35" s="113">
        <f t="shared" si="4"/>
        <v>6.3</v>
      </c>
      <c r="T35" s="106">
        <f t="shared" si="4"/>
        <v>0</v>
      </c>
      <c r="U35" s="106">
        <f t="shared" si="4"/>
        <v>0</v>
      </c>
      <c r="V35" s="106">
        <f t="shared" si="4"/>
        <v>0</v>
      </c>
      <c r="W35" s="106">
        <f t="shared" si="4"/>
        <v>0</v>
      </c>
      <c r="X35" s="106">
        <f t="shared" si="4"/>
        <v>6.2</v>
      </c>
      <c r="Y35" s="106">
        <f t="shared" si="4"/>
        <v>0</v>
      </c>
      <c r="Z35" s="106">
        <f t="shared" si="4"/>
        <v>0</v>
      </c>
      <c r="AA35" s="106">
        <f t="shared" si="4"/>
        <v>0</v>
      </c>
      <c r="AB35" s="106">
        <f t="shared" si="4"/>
        <v>5.1</v>
      </c>
      <c r="AC35" s="106">
        <f t="shared" si="4"/>
        <v>41.9</v>
      </c>
      <c r="AD35" s="106">
        <f t="shared" si="4"/>
        <v>189.3</v>
      </c>
      <c r="AE35" s="106">
        <f t="shared" si="4"/>
        <v>7.5</v>
      </c>
      <c r="AF35" s="106">
        <f t="shared" si="4"/>
        <v>4</v>
      </c>
      <c r="AG35" s="106">
        <f t="shared" si="4"/>
        <v>20</v>
      </c>
      <c r="AH35" s="106">
        <f t="shared" si="4"/>
        <v>0</v>
      </c>
      <c r="AI35" s="106">
        <f t="shared" si="4"/>
        <v>87.19999999999999</v>
      </c>
      <c r="AJ35" s="106">
        <f t="shared" si="4"/>
        <v>1</v>
      </c>
      <c r="AK35" s="106">
        <f t="shared" si="4"/>
        <v>4</v>
      </c>
      <c r="AL35" s="106">
        <f t="shared" si="4"/>
        <v>4.3</v>
      </c>
      <c r="AM35" s="106">
        <f t="shared" si="4"/>
        <v>5</v>
      </c>
      <c r="AN35" s="106">
        <f t="shared" si="4"/>
        <v>63.199999999999996</v>
      </c>
      <c r="AO35" s="106">
        <f t="shared" si="4"/>
        <v>26.000000000000004</v>
      </c>
      <c r="AP35" s="106">
        <f t="shared" si="4"/>
        <v>1.3</v>
      </c>
      <c r="AQ35" s="106">
        <f t="shared" si="4"/>
        <v>1.5</v>
      </c>
      <c r="AR35" s="106">
        <f t="shared" si="4"/>
        <v>83.1</v>
      </c>
      <c r="AS35" s="106">
        <f t="shared" si="4"/>
        <v>2.6</v>
      </c>
      <c r="AT35" s="106">
        <f t="shared" si="4"/>
        <v>7.3</v>
      </c>
      <c r="AU35" s="106">
        <f>AU20+AU28+AU33</f>
        <v>443.5</v>
      </c>
      <c r="AV35" s="106">
        <f t="shared" si="4"/>
        <v>39.8</v>
      </c>
      <c r="AW35" s="106">
        <f t="shared" si="4"/>
        <v>11</v>
      </c>
      <c r="AX35" s="106">
        <f t="shared" si="4"/>
        <v>0</v>
      </c>
      <c r="AY35" s="106">
        <f t="shared" si="4"/>
        <v>60</v>
      </c>
      <c r="AZ35" s="106">
        <f t="shared" si="4"/>
        <v>425.59999999999997</v>
      </c>
      <c r="BA35" s="106">
        <f t="shared" si="4"/>
        <v>128.70000000000002</v>
      </c>
      <c r="BB35" s="106">
        <f t="shared" si="4"/>
        <v>414</v>
      </c>
      <c r="BC35" s="112">
        <f t="shared" si="4"/>
        <v>0</v>
      </c>
    </row>
    <row r="36" spans="1:55" ht="15">
      <c r="A36" s="29"/>
      <c r="B36" s="74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2:55" ht="18"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9"/>
      <c r="O37" s="59"/>
      <c r="P37" s="59"/>
      <c r="Q37" s="59"/>
      <c r="R37" s="59"/>
      <c r="S37" s="60"/>
      <c r="T37" s="60"/>
      <c r="U37" s="60"/>
      <c r="V37" s="60"/>
      <c r="W37" s="60"/>
      <c r="X37" s="30"/>
      <c r="Y37" s="30"/>
      <c r="Z37" s="30"/>
      <c r="AA37" s="30"/>
      <c r="AB37" s="59"/>
      <c r="AC37" s="59"/>
      <c r="AD37" s="59"/>
      <c r="AE37" s="59"/>
      <c r="AF37" s="59"/>
      <c r="AG37" s="59"/>
      <c r="AH37" s="59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3"/>
      <c r="AV37" s="3"/>
      <c r="AW37" s="3"/>
      <c r="AX37" s="3"/>
      <c r="AY37" s="3"/>
      <c r="AZ37" s="3"/>
      <c r="BA37" s="3"/>
      <c r="BB37" s="3"/>
      <c r="BC37" s="3"/>
    </row>
    <row r="38" spans="2:55" ht="18">
      <c r="B38" s="3"/>
      <c r="C38" s="3"/>
      <c r="D38" s="3"/>
      <c r="E38" s="3"/>
      <c r="F38" s="3"/>
      <c r="G38" s="3"/>
      <c r="H38" s="3"/>
      <c r="I38" s="3"/>
      <c r="J38" s="3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3"/>
      <c r="AV38" s="3"/>
      <c r="AW38" s="3"/>
      <c r="AX38" s="3"/>
      <c r="AY38" s="3"/>
      <c r="AZ38" s="3"/>
      <c r="BA38" s="3"/>
      <c r="BB38" s="3"/>
      <c r="BC38" s="3"/>
    </row>
    <row r="39" spans="2:55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3"/>
      <c r="AV39" s="3"/>
      <c r="AW39" s="3"/>
      <c r="AX39" s="3"/>
      <c r="AY39" s="3"/>
      <c r="AZ39" s="3"/>
      <c r="BA39" s="3"/>
      <c r="BB39" s="3"/>
      <c r="BC39" s="3"/>
    </row>
    <row r="40" spans="2:46" ht="12.75">
      <c r="B40" s="3"/>
      <c r="C40" s="3"/>
      <c r="D40" s="3"/>
      <c r="E40" s="3"/>
      <c r="F40" s="3"/>
      <c r="G40" s="3"/>
      <c r="H40" s="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2:55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2:46" ht="12.75">
      <c r="B42" s="46" t="s">
        <v>78</v>
      </c>
      <c r="C42" s="3"/>
      <c r="D42" s="3"/>
      <c r="E42" s="3"/>
      <c r="F42" s="3"/>
      <c r="G42" s="45"/>
      <c r="H42" s="43"/>
      <c r="I42" s="43"/>
      <c r="J42" s="43"/>
      <c r="K42" s="4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</row>
    <row r="43" spans="2:46" ht="12.75">
      <c r="B43" s="32" t="s">
        <v>60</v>
      </c>
      <c r="C43" s="3">
        <v>33</v>
      </c>
      <c r="D43" s="3"/>
      <c r="E43" s="3"/>
      <c r="F43" s="3"/>
      <c r="G43" s="46"/>
      <c r="H43" s="42"/>
      <c r="I43" s="42"/>
      <c r="J43" s="42"/>
      <c r="K43" s="42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</row>
    <row r="44" spans="2:46" ht="12.75">
      <c r="B44" s="82" t="s">
        <v>67</v>
      </c>
      <c r="C44" s="3">
        <v>14</v>
      </c>
      <c r="D44" s="61"/>
      <c r="E44" s="61"/>
      <c r="F44" s="61"/>
      <c r="G44" s="45"/>
      <c r="H44" s="42"/>
      <c r="I44" s="42"/>
      <c r="J44" s="42"/>
      <c r="K44" s="42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2:46" ht="12.75">
      <c r="B45" s="34" t="s">
        <v>61</v>
      </c>
      <c r="C45" s="3">
        <v>6</v>
      </c>
      <c r="D45" s="61"/>
      <c r="E45" s="3"/>
      <c r="F45" s="61"/>
      <c r="G45" s="45"/>
      <c r="H45" s="44"/>
      <c r="I45" s="44"/>
      <c r="J45" s="44"/>
      <c r="K45" s="44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  <row r="46" spans="2:46" ht="12.75">
      <c r="B46" s="71" t="s">
        <v>68</v>
      </c>
      <c r="C46" s="61">
        <v>3</v>
      </c>
      <c r="D46" s="61"/>
      <c r="E46" s="3"/>
      <c r="F46" s="61"/>
      <c r="G46" s="45"/>
      <c r="H46" s="44"/>
      <c r="I46" s="44"/>
      <c r="J46" s="44"/>
      <c r="K46" s="44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2:46" ht="12.75">
      <c r="B47" s="71" t="s">
        <v>69</v>
      </c>
      <c r="C47" s="61">
        <v>21</v>
      </c>
      <c r="D47" s="61"/>
      <c r="E47" s="3"/>
      <c r="F47" s="61"/>
      <c r="G47" s="45"/>
      <c r="H47" s="44"/>
      <c r="I47" s="44"/>
      <c r="J47" s="44"/>
      <c r="K47" s="44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</row>
    <row r="48" spans="2:46" ht="13.5" thickBot="1">
      <c r="B48" s="71" t="s">
        <v>64</v>
      </c>
      <c r="C48" s="83">
        <v>57</v>
      </c>
      <c r="D48" s="61"/>
      <c r="E48" s="3"/>
      <c r="F48" s="61"/>
      <c r="G48" s="45"/>
      <c r="H48" s="44"/>
      <c r="I48" s="44"/>
      <c r="J48" s="44"/>
      <c r="K48" s="44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</row>
    <row r="49" spans="2:46" ht="13.5" thickBot="1">
      <c r="B49" s="68" t="s">
        <v>6</v>
      </c>
      <c r="C49" s="3">
        <f>SUM(C43:C48)</f>
        <v>134</v>
      </c>
      <c r="D49" s="61"/>
      <c r="E49" s="3"/>
      <c r="F49" s="61"/>
      <c r="G49" s="45"/>
      <c r="H49" s="44"/>
      <c r="I49" s="44"/>
      <c r="J49" s="44"/>
      <c r="K49" s="44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2:46" ht="12.75">
      <c r="B50" s="45"/>
      <c r="C50" s="3"/>
      <c r="D50" s="61"/>
      <c r="E50" s="3"/>
      <c r="F50" s="3"/>
      <c r="G50" s="45"/>
      <c r="H50" s="44"/>
      <c r="I50" s="44"/>
      <c r="J50" s="44"/>
      <c r="K50" s="44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2:46" ht="12.75">
      <c r="B51" s="63"/>
      <c r="C51" s="63"/>
      <c r="D51" s="63"/>
      <c r="E51" s="63"/>
      <c r="F51" s="63"/>
      <c r="G51" s="45"/>
      <c r="H51" s="42"/>
      <c r="I51" s="42"/>
      <c r="J51" s="42"/>
      <c r="K51" s="42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2:46" ht="12.75">
      <c r="B52" s="3"/>
      <c r="C52" s="3"/>
      <c r="D52" s="63"/>
      <c r="E52" s="3"/>
      <c r="F52" s="3"/>
      <c r="G52" s="45"/>
      <c r="H52" s="42"/>
      <c r="I52" s="42"/>
      <c r="J52" s="42"/>
      <c r="K52" s="42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2:46" ht="12.75">
      <c r="B53" s="3"/>
      <c r="C53" s="3"/>
      <c r="D53" s="61"/>
      <c r="E53" s="61"/>
      <c r="F53" s="3"/>
      <c r="G53" s="45"/>
      <c r="H53" s="43"/>
      <c r="I53" s="43"/>
      <c r="J53" s="43"/>
      <c r="K53" s="4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4:46" ht="12.75">
      <c r="D54" s="61"/>
      <c r="G54" s="45"/>
      <c r="H54" s="43"/>
      <c r="I54" s="43"/>
      <c r="J54" s="43"/>
      <c r="K54" s="4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4:46" ht="12.75">
      <c r="D55" s="61"/>
      <c r="G55" s="45"/>
      <c r="H55" s="44"/>
      <c r="I55" s="44"/>
      <c r="J55" s="44"/>
      <c r="K55" s="44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  <row r="56" spans="4:46" ht="12.75">
      <c r="D56" s="61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4:46" ht="12.75">
      <c r="D57" s="61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4:46" ht="12.75">
      <c r="D58" s="61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29.125" style="0" customWidth="1"/>
  </cols>
  <sheetData>
    <row r="2" spans="2:15" ht="20.25">
      <c r="B2" s="136" t="s">
        <v>109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5" ht="12.75">
      <c r="A5" t="s">
        <v>82</v>
      </c>
    </row>
    <row r="6" spans="1:18" ht="12.75">
      <c r="A6" s="119"/>
      <c r="B6" s="119"/>
      <c r="C6" s="119"/>
      <c r="D6" s="119"/>
      <c r="E6" s="119"/>
      <c r="F6" s="119"/>
      <c r="G6" s="119"/>
      <c r="H6" s="119"/>
      <c r="I6" s="117"/>
      <c r="J6" s="124"/>
      <c r="K6" s="119"/>
      <c r="L6" s="119"/>
      <c r="M6" s="115" t="s">
        <v>95</v>
      </c>
      <c r="N6" s="123"/>
      <c r="O6" s="123"/>
      <c r="P6" s="123"/>
      <c r="Q6" s="116"/>
      <c r="R6" s="119"/>
    </row>
    <row r="7" spans="1:18" ht="12.75">
      <c r="A7" s="122"/>
      <c r="B7" s="122"/>
      <c r="C7" s="122"/>
      <c r="D7" s="122"/>
      <c r="E7" s="122"/>
      <c r="F7" s="122"/>
      <c r="G7" s="122"/>
      <c r="H7" s="122"/>
      <c r="I7" s="118" t="s">
        <v>90</v>
      </c>
      <c r="J7" s="125"/>
      <c r="K7" s="122"/>
      <c r="L7" s="122"/>
      <c r="M7" s="122"/>
      <c r="N7" s="115" t="s">
        <v>96</v>
      </c>
      <c r="O7" s="123"/>
      <c r="P7" s="123"/>
      <c r="Q7" s="116"/>
      <c r="R7" s="122"/>
    </row>
    <row r="8" spans="1:19" ht="51">
      <c r="A8" s="120" t="s">
        <v>83</v>
      </c>
      <c r="B8" s="120" t="s">
        <v>84</v>
      </c>
      <c r="C8" s="120" t="s">
        <v>85</v>
      </c>
      <c r="D8" s="120" t="s">
        <v>108</v>
      </c>
      <c r="E8" s="120" t="s">
        <v>86</v>
      </c>
      <c r="F8" s="120" t="s">
        <v>87</v>
      </c>
      <c r="G8" s="120" t="s">
        <v>88</v>
      </c>
      <c r="H8" s="120" t="s">
        <v>89</v>
      </c>
      <c r="I8" s="121" t="s">
        <v>91</v>
      </c>
      <c r="J8" s="121" t="s">
        <v>92</v>
      </c>
      <c r="K8" s="120" t="s">
        <v>93</v>
      </c>
      <c r="L8" s="120" t="s">
        <v>94</v>
      </c>
      <c r="M8" s="120" t="s">
        <v>97</v>
      </c>
      <c r="N8" s="121" t="s">
        <v>2</v>
      </c>
      <c r="O8" s="121" t="s">
        <v>113</v>
      </c>
      <c r="P8" s="121"/>
      <c r="Q8" s="121"/>
      <c r="R8" s="120" t="s">
        <v>98</v>
      </c>
      <c r="S8" s="114"/>
    </row>
    <row r="9" spans="1:18" ht="12.75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6">
        <v>11</v>
      </c>
      <c r="L9" s="126">
        <v>12</v>
      </c>
      <c r="M9" s="126">
        <v>13</v>
      </c>
      <c r="N9" s="126">
        <v>14</v>
      </c>
      <c r="O9" s="126">
        <v>15</v>
      </c>
      <c r="P9" s="126">
        <v>16</v>
      </c>
      <c r="Q9" s="126">
        <v>17</v>
      </c>
      <c r="R9" s="126">
        <v>18</v>
      </c>
    </row>
    <row r="10" spans="1:18" ht="12.75">
      <c r="A10" s="127" t="s">
        <v>120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 ht="12.75">
      <c r="A11" s="126" t="s">
        <v>121</v>
      </c>
      <c r="B11" s="126">
        <v>1</v>
      </c>
      <c r="C11" s="126">
        <v>24</v>
      </c>
      <c r="D11" s="126">
        <v>5</v>
      </c>
      <c r="E11" s="127">
        <v>2.9</v>
      </c>
      <c r="F11" s="126" t="s">
        <v>2</v>
      </c>
      <c r="G11" s="126" t="s">
        <v>63</v>
      </c>
      <c r="H11" s="126" t="s">
        <v>122</v>
      </c>
      <c r="I11" s="126" t="s">
        <v>104</v>
      </c>
      <c r="J11" s="126" t="s">
        <v>123</v>
      </c>
      <c r="K11" s="126" t="s">
        <v>115</v>
      </c>
      <c r="L11" s="126" t="s">
        <v>107</v>
      </c>
      <c r="M11" s="126">
        <v>9.7</v>
      </c>
      <c r="N11" s="126">
        <v>9.7</v>
      </c>
      <c r="O11" s="126"/>
      <c r="P11" s="126"/>
      <c r="Q11" s="126"/>
      <c r="R11" s="126"/>
    </row>
    <row r="12" spans="1:18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ht="12.75">
      <c r="A13" s="127" t="s">
        <v>111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ht="12.75">
      <c r="A14" s="126" t="s">
        <v>112</v>
      </c>
      <c r="B14" s="126">
        <v>3</v>
      </c>
      <c r="C14" s="126">
        <v>4</v>
      </c>
      <c r="D14" s="126">
        <v>54</v>
      </c>
      <c r="E14" s="129">
        <v>4.3</v>
      </c>
      <c r="F14" s="126" t="s">
        <v>113</v>
      </c>
      <c r="G14" s="126" t="s">
        <v>56</v>
      </c>
      <c r="H14" s="126" t="s">
        <v>114</v>
      </c>
      <c r="I14" s="128" t="s">
        <v>47</v>
      </c>
      <c r="J14" s="128" t="s">
        <v>47</v>
      </c>
      <c r="K14" s="128" t="s">
        <v>115</v>
      </c>
      <c r="L14" s="128" t="s">
        <v>116</v>
      </c>
      <c r="M14" s="126">
        <v>14.3</v>
      </c>
      <c r="N14" s="126"/>
      <c r="O14" s="126">
        <v>14.3</v>
      </c>
      <c r="P14" s="126"/>
      <c r="Q14" s="126"/>
      <c r="R14" s="126"/>
    </row>
    <row r="15" spans="1:18" ht="12.75">
      <c r="A15" s="126"/>
      <c r="B15" s="126"/>
      <c r="C15" s="126">
        <v>4</v>
      </c>
      <c r="D15" s="126">
        <v>72</v>
      </c>
      <c r="E15" s="129">
        <v>0.9</v>
      </c>
      <c r="F15" s="126" t="s">
        <v>113</v>
      </c>
      <c r="G15" s="126" t="s">
        <v>117</v>
      </c>
      <c r="H15" s="126" t="s">
        <v>118</v>
      </c>
      <c r="I15" s="128" t="s">
        <v>47</v>
      </c>
      <c r="J15" s="128" t="s">
        <v>47</v>
      </c>
      <c r="K15" s="128" t="s">
        <v>115</v>
      </c>
      <c r="L15" s="128" t="s">
        <v>119</v>
      </c>
      <c r="M15" s="126">
        <v>3</v>
      </c>
      <c r="N15" s="126"/>
      <c r="O15" s="126">
        <v>3</v>
      </c>
      <c r="P15" s="126"/>
      <c r="Q15" s="126"/>
      <c r="R15" s="126"/>
    </row>
    <row r="16" spans="1:18" ht="12.75">
      <c r="A16" s="126"/>
      <c r="B16" s="126"/>
      <c r="C16" s="126"/>
      <c r="D16" s="126"/>
      <c r="E16" s="127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ht="12.75">
      <c r="A17" s="127" t="s">
        <v>99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</row>
    <row r="18" spans="1:18" ht="12.75">
      <c r="A18" s="126" t="s">
        <v>100</v>
      </c>
      <c r="B18" s="126">
        <v>1</v>
      </c>
      <c r="C18" s="126">
        <v>7</v>
      </c>
      <c r="D18" s="126">
        <v>4</v>
      </c>
      <c r="E18" s="127">
        <v>10.1</v>
      </c>
      <c r="F18" s="126" t="s">
        <v>101</v>
      </c>
      <c r="G18" s="126" t="s">
        <v>102</v>
      </c>
      <c r="H18" s="126" t="s">
        <v>103</v>
      </c>
      <c r="I18" s="126" t="s">
        <v>104</v>
      </c>
      <c r="J18" s="126" t="s">
        <v>105</v>
      </c>
      <c r="K18" s="126" t="s">
        <v>106</v>
      </c>
      <c r="L18" s="126" t="s">
        <v>107</v>
      </c>
      <c r="M18" s="126">
        <v>48.08</v>
      </c>
      <c r="N18" s="126">
        <v>48.08</v>
      </c>
      <c r="O18" s="126"/>
      <c r="P18" s="126"/>
      <c r="Q18" s="126"/>
      <c r="R18" s="126"/>
    </row>
    <row r="19" spans="1:18" ht="12.75">
      <c r="A19" s="126" t="s">
        <v>110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8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ht="12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lesupr2020</cp:lastModifiedBy>
  <cp:lastPrinted>2021-10-01T12:23:36Z</cp:lastPrinted>
  <dcterms:created xsi:type="dcterms:W3CDTF">2003-04-26T12:44:08Z</dcterms:created>
  <dcterms:modified xsi:type="dcterms:W3CDTF">2021-10-04T13:07:55Z</dcterms:modified>
  <cp:category/>
  <cp:version/>
  <cp:contentType/>
  <cp:contentStatus/>
</cp:coreProperties>
</file>