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19440" windowHeight="9330" tabRatio="958"/>
  </bookViews>
  <sheets>
    <sheet name="Ф-05_Частина 1" sheetId="1" r:id="rId1"/>
    <sheet name="Ф-05_Частина 2" sheetId="2" r:id="rId2"/>
  </sheets>
  <definedNames>
    <definedName name="_xlnm.Print_Titles" localSheetId="0">'Ф-05_Частина 1'!$8:$14</definedName>
    <definedName name="_xlnm.Print_Area" localSheetId="0">'Ф-05_Частина 1'!$A$5:$AM$306</definedName>
    <definedName name="_xlnm.Print_Area" localSheetId="1">'Ф-05_Частина 2'!$A$44:$O$127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" i="2" l="1"/>
  <c r="N123" i="2"/>
  <c r="J120" i="2"/>
  <c r="G120" i="2"/>
  <c r="F120" i="2"/>
  <c r="E120" i="2"/>
  <c r="C120" i="2"/>
  <c r="D118" i="2"/>
  <c r="K116" i="2"/>
  <c r="D116" i="2"/>
  <c r="K115" i="2"/>
  <c r="D115" i="2"/>
  <c r="N112" i="2"/>
  <c r="O111" i="2" s="1"/>
  <c r="K110" i="2"/>
  <c r="K109" i="2"/>
  <c r="K108" i="2"/>
  <c r="K104" i="2"/>
  <c r="N103" i="2"/>
  <c r="O97" i="2" s="1"/>
  <c r="K103" i="2"/>
  <c r="K101" i="2"/>
  <c r="K100" i="2"/>
  <c r="O99" i="2"/>
  <c r="K99" i="2"/>
  <c r="K98" i="2"/>
  <c r="K97" i="2"/>
  <c r="K69" i="2"/>
  <c r="K67" i="2"/>
  <c r="D77" i="2"/>
  <c r="D75" i="2"/>
  <c r="D71" i="2"/>
  <c r="D68" i="2"/>
  <c r="N82" i="2"/>
  <c r="J79" i="2"/>
  <c r="K74" i="2" s="1"/>
  <c r="G79" i="2"/>
  <c r="F79" i="2"/>
  <c r="E79" i="2"/>
  <c r="C79" i="2"/>
  <c r="K75" i="2"/>
  <c r="D74" i="2"/>
  <c r="N71" i="2"/>
  <c r="O70" i="2" s="1"/>
  <c r="K68" i="2"/>
  <c r="N62" i="2"/>
  <c r="O58" i="2" s="1"/>
  <c r="K62" i="2"/>
  <c r="K59" i="2"/>
  <c r="K58" i="2"/>
  <c r="K56" i="2"/>
  <c r="O15" i="2"/>
  <c r="O38" i="2"/>
  <c r="O35" i="2"/>
  <c r="N39" i="2"/>
  <c r="O27" i="2"/>
  <c r="O26" i="2"/>
  <c r="N28" i="2"/>
  <c r="O12" i="2"/>
  <c r="O13" i="2"/>
  <c r="N19" i="2"/>
  <c r="K32" i="2"/>
  <c r="K31" i="2"/>
  <c r="K25" i="2"/>
  <c r="K20" i="2"/>
  <c r="K19" i="2"/>
  <c r="K16" i="2"/>
  <c r="K17" i="2"/>
  <c r="K15" i="2"/>
  <c r="K14" i="2"/>
  <c r="K13" i="2"/>
  <c r="J36" i="2"/>
  <c r="G36" i="2"/>
  <c r="E36" i="2"/>
  <c r="F36" i="2"/>
  <c r="D31" i="2"/>
  <c r="D20" i="2"/>
  <c r="D14" i="2"/>
  <c r="C36" i="2"/>
  <c r="O110" i="2" l="1"/>
  <c r="O96" i="2"/>
  <c r="O69" i="2"/>
  <c r="O55" i="2"/>
  <c r="O56" i="2"/>
  <c r="K57" i="2"/>
  <c r="K60" i="2"/>
  <c r="K63" i="2"/>
  <c r="F303" i="1"/>
  <c r="F294" i="1"/>
  <c r="F287" i="1"/>
  <c r="F253" i="1"/>
  <c r="N117" i="1"/>
  <c r="X117" i="1"/>
  <c r="Z117" i="1"/>
  <c r="AD117" i="1"/>
  <c r="F117" i="1"/>
  <c r="S40" i="1"/>
  <c r="T40" i="1"/>
  <c r="P99" i="1"/>
  <c r="Q99" i="1"/>
  <c r="S99" i="1"/>
  <c r="T99" i="1"/>
  <c r="V99" i="1"/>
  <c r="W99" i="1"/>
  <c r="X99" i="1"/>
  <c r="Y99" i="1"/>
  <c r="Z99" i="1"/>
  <c r="AA99" i="1"/>
  <c r="AB99" i="1"/>
  <c r="AC99" i="1"/>
  <c r="AE99" i="1"/>
  <c r="AD71" i="1"/>
  <c r="AD69" i="1"/>
  <c r="O95" i="1"/>
  <c r="O96" i="1"/>
  <c r="O97" i="1"/>
  <c r="O94" i="1"/>
  <c r="U98" i="1"/>
  <c r="U99" i="1" s="1"/>
  <c r="N93" i="1"/>
  <c r="N69" i="1"/>
  <c r="N66" i="1"/>
  <c r="R66" i="1"/>
  <c r="R99" i="1" s="1"/>
  <c r="F98" i="1"/>
  <c r="F93" i="1"/>
  <c r="F69" i="1"/>
  <c r="F66" i="1"/>
  <c r="F99" i="1" s="1"/>
  <c r="F304" i="1" l="1"/>
  <c r="N99" i="1"/>
  <c r="AD99" i="1"/>
  <c r="O98" i="1"/>
  <c r="O99" i="1" s="1"/>
  <c r="F219" i="1" l="1"/>
  <c r="F192" i="1" l="1"/>
  <c r="F58" i="1" l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N58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N52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N49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N45" i="1"/>
  <c r="O40" i="1"/>
  <c r="O59" i="1" s="1"/>
  <c r="P40" i="1"/>
  <c r="P59" i="1" s="1"/>
  <c r="Q40" i="1"/>
  <c r="Q59" i="1" s="1"/>
  <c r="R40" i="1"/>
  <c r="R59" i="1" s="1"/>
  <c r="S59" i="1"/>
  <c r="T59" i="1"/>
  <c r="U40" i="1"/>
  <c r="U59" i="1" s="1"/>
  <c r="V40" i="1"/>
  <c r="V59" i="1" s="1"/>
  <c r="W40" i="1"/>
  <c r="W59" i="1" s="1"/>
  <c r="X40" i="1"/>
  <c r="X59" i="1" s="1"/>
  <c r="Y40" i="1"/>
  <c r="Y59" i="1" s="1"/>
  <c r="Z40" i="1"/>
  <c r="Z59" i="1" s="1"/>
  <c r="AA40" i="1"/>
  <c r="AA59" i="1" s="1"/>
  <c r="AB40" i="1"/>
  <c r="AB59" i="1" s="1"/>
  <c r="AC40" i="1"/>
  <c r="AC59" i="1" s="1"/>
  <c r="AD40" i="1"/>
  <c r="AD59" i="1" s="1"/>
  <c r="AE40" i="1"/>
  <c r="AE59" i="1" s="1"/>
  <c r="AF40" i="1"/>
  <c r="AF59" i="1" s="1"/>
  <c r="AG40" i="1"/>
  <c r="AG59" i="1" s="1"/>
  <c r="AH40" i="1"/>
  <c r="AH59" i="1" s="1"/>
  <c r="AI40" i="1"/>
  <c r="AI59" i="1" s="1"/>
  <c r="AJ40" i="1"/>
  <c r="AJ59" i="1" s="1"/>
  <c r="AK40" i="1"/>
  <c r="AK59" i="1" s="1"/>
  <c r="AL40" i="1"/>
  <c r="AL59" i="1" s="1"/>
  <c r="AM40" i="1"/>
  <c r="AM59" i="1" s="1"/>
  <c r="N40" i="1"/>
  <c r="N59" i="1" s="1"/>
  <c r="F52" i="1"/>
  <c r="F49" i="1"/>
  <c r="F45" i="1"/>
  <c r="F40" i="1"/>
  <c r="N114" i="1" l="1"/>
  <c r="F198" i="1" l="1"/>
  <c r="F306" i="1" s="1"/>
  <c r="G30" i="1" l="1"/>
  <c r="G101" i="1" s="1"/>
  <c r="H30" i="1"/>
  <c r="H101" i="1" s="1"/>
  <c r="I30" i="1"/>
  <c r="I101" i="1" s="1"/>
  <c r="J30" i="1"/>
  <c r="J101" i="1" s="1"/>
  <c r="K30" i="1"/>
  <c r="K101" i="1" s="1"/>
  <c r="L30" i="1"/>
  <c r="L101" i="1" s="1"/>
  <c r="M30" i="1"/>
  <c r="M101" i="1" s="1"/>
  <c r="O30" i="1"/>
  <c r="O101" i="1" s="1"/>
  <c r="P30" i="1"/>
  <c r="P101" i="1" s="1"/>
  <c r="Q30" i="1"/>
  <c r="Q101" i="1" s="1"/>
  <c r="S30" i="1"/>
  <c r="S101" i="1" s="1"/>
  <c r="T30" i="1"/>
  <c r="T101" i="1" s="1"/>
  <c r="U30" i="1"/>
  <c r="U101" i="1" s="1"/>
  <c r="V30" i="1"/>
  <c r="V101" i="1" s="1"/>
  <c r="W30" i="1"/>
  <c r="W101" i="1" s="1"/>
  <c r="X30" i="1"/>
  <c r="X101" i="1" s="1"/>
  <c r="Y30" i="1"/>
  <c r="Y101" i="1" s="1"/>
  <c r="Z30" i="1"/>
  <c r="Z101" i="1" s="1"/>
  <c r="AA30" i="1"/>
  <c r="AA101" i="1" s="1"/>
  <c r="AB30" i="1"/>
  <c r="AB101" i="1" s="1"/>
  <c r="AC30" i="1"/>
  <c r="AC101" i="1" s="1"/>
  <c r="AE30" i="1"/>
  <c r="AE101" i="1" s="1"/>
  <c r="AF30" i="1"/>
  <c r="AF101" i="1" s="1"/>
  <c r="AG30" i="1"/>
  <c r="AG101" i="1" s="1"/>
  <c r="AH30" i="1"/>
  <c r="AH101" i="1" s="1"/>
  <c r="AI30" i="1"/>
  <c r="AI101" i="1" s="1"/>
  <c r="AJ30" i="1"/>
  <c r="AJ101" i="1" s="1"/>
  <c r="AK30" i="1"/>
  <c r="AK101" i="1" s="1"/>
  <c r="AL30" i="1"/>
  <c r="AL101" i="1" s="1"/>
  <c r="AM30" i="1"/>
  <c r="AD29" i="1"/>
  <c r="AD30" i="1" s="1"/>
  <c r="AD101" i="1" s="1"/>
  <c r="N29" i="1"/>
  <c r="R29" i="1"/>
  <c r="R30" i="1" s="1"/>
  <c r="R101" i="1" s="1"/>
  <c r="F29" i="1"/>
  <c r="N20" i="1"/>
  <c r="F20" i="1"/>
  <c r="F30" i="1" s="1"/>
  <c r="F101" i="1" s="1"/>
  <c r="N30" i="1" l="1"/>
  <c r="N101" i="1" s="1"/>
</calcChain>
</file>

<file path=xl/sharedStrings.xml><?xml version="1.0" encoding="utf-8"?>
<sst xmlns="http://schemas.openxmlformats.org/spreadsheetml/2006/main" count="1789" uniqueCount="362">
  <si>
    <t>Форма  05 (частина перша)</t>
  </si>
  <si>
    <t>2. За типами лісорослинних</t>
  </si>
  <si>
    <t>3. За категоріями лісокультурної</t>
  </si>
  <si>
    <t>№ з/п</t>
  </si>
  <si>
    <t>Порода</t>
  </si>
  <si>
    <t>%</t>
  </si>
  <si>
    <t>Витрати матеріалу</t>
  </si>
  <si>
    <t>умов</t>
  </si>
  <si>
    <t>площі</t>
  </si>
  <si>
    <t xml:space="preserve">ТЛУ </t>
  </si>
  <si>
    <t>Площа, га</t>
  </si>
  <si>
    <t>Категорія</t>
  </si>
  <si>
    <t>Всього хвойних</t>
  </si>
  <si>
    <r>
      <t>А</t>
    </r>
    <r>
      <rPr>
        <sz val="6"/>
        <rFont val="Times New Roman"/>
        <family val="1"/>
        <charset val="204"/>
      </rPr>
      <t>0</t>
    </r>
  </si>
  <si>
    <t>Зруби</t>
  </si>
  <si>
    <t>Сосна звичайна</t>
  </si>
  <si>
    <r>
      <t>А</t>
    </r>
    <r>
      <rPr>
        <sz val="6"/>
        <rFont val="Times New Roman"/>
        <family val="1"/>
        <charset val="204"/>
      </rPr>
      <t>1</t>
    </r>
  </si>
  <si>
    <t>Галявини і пустирі</t>
  </si>
  <si>
    <t>Сосна Палласа</t>
  </si>
  <si>
    <r>
      <t>А</t>
    </r>
    <r>
      <rPr>
        <sz val="6"/>
        <rFont val="Times New Roman"/>
        <family val="1"/>
        <charset val="204"/>
      </rPr>
      <t>2</t>
    </r>
  </si>
  <si>
    <t>Згарища</t>
  </si>
  <si>
    <t>ЗВЕДЕНА</t>
  </si>
  <si>
    <t>Ялина</t>
  </si>
  <si>
    <t>Загиблі лісові культури</t>
  </si>
  <si>
    <t>відомість проектів лісових культур, лісових плантацій і природного поновлення</t>
  </si>
  <si>
    <t>Ялиця</t>
  </si>
  <si>
    <t>Рідколісся</t>
  </si>
  <si>
    <t>Модрина</t>
  </si>
  <si>
    <t>Малоцінні насадження</t>
  </si>
  <si>
    <t>Інші</t>
  </si>
  <si>
    <r>
      <t>В</t>
    </r>
    <r>
      <rPr>
        <sz val="6"/>
        <rFont val="Times New Roman"/>
        <family val="1"/>
        <charset val="204"/>
      </rPr>
      <t>0</t>
    </r>
  </si>
  <si>
    <t>Всього листяних</t>
  </si>
  <si>
    <r>
      <t>В</t>
    </r>
    <r>
      <rPr>
        <sz val="6"/>
        <rFont val="Times New Roman"/>
        <family val="1"/>
        <charset val="204"/>
      </rPr>
      <t>1</t>
    </r>
  </si>
  <si>
    <t>РАЗОМ</t>
  </si>
  <si>
    <t>Дуб звичайний</t>
  </si>
  <si>
    <r>
      <t>В</t>
    </r>
    <r>
      <rPr>
        <sz val="6"/>
        <rFont val="Times New Roman"/>
        <family val="1"/>
        <charset val="204"/>
      </rPr>
      <t>2</t>
    </r>
  </si>
  <si>
    <t>№        про-екту</t>
  </si>
  <si>
    <t>Квар-тал</t>
  </si>
  <si>
    <t>Виділ</t>
  </si>
  <si>
    <t>Площа (до 0,1 га)</t>
  </si>
  <si>
    <t>Головні породи</t>
  </si>
  <si>
    <t>Тип лісорос-линних умов</t>
  </si>
  <si>
    <t>Категорія лісоку-льтурної площі</t>
  </si>
  <si>
    <t>Способи</t>
  </si>
  <si>
    <t>Розмі-щення</t>
  </si>
  <si>
    <t>Схема змішу-вання</t>
  </si>
  <si>
    <t>Потреба у садивному, посівному матеріалі</t>
  </si>
  <si>
    <t>Дуб північний</t>
  </si>
  <si>
    <r>
      <t>В</t>
    </r>
    <r>
      <rPr>
        <sz val="6"/>
        <rFont val="Times New Roman"/>
        <family val="1"/>
        <charset val="204"/>
      </rPr>
      <t>3</t>
    </r>
  </si>
  <si>
    <t>Ясен звичайний</t>
  </si>
  <si>
    <r>
      <t>В</t>
    </r>
    <r>
      <rPr>
        <sz val="6"/>
        <rFont val="Times New Roman"/>
        <family val="1"/>
        <charset val="204"/>
      </rPr>
      <t>4</t>
    </r>
  </si>
  <si>
    <t>4. За сезонами створення</t>
  </si>
  <si>
    <r>
      <t>обробітку ґ</t>
    </r>
    <r>
      <rPr>
        <sz val="10"/>
        <rFont val="Times New Roman"/>
        <family val="1"/>
        <charset val="204"/>
      </rPr>
      <t>рунту</t>
    </r>
  </si>
  <si>
    <t>створення лісових культур</t>
  </si>
  <si>
    <t>Бук</t>
  </si>
  <si>
    <r>
      <t>В</t>
    </r>
    <r>
      <rPr>
        <sz val="6"/>
        <rFont val="Times New Roman"/>
        <family val="1"/>
        <charset val="204"/>
      </rPr>
      <t>5</t>
    </r>
  </si>
  <si>
    <t>Липа</t>
  </si>
  <si>
    <r>
      <t>C</t>
    </r>
    <r>
      <rPr>
        <sz val="6"/>
        <rFont val="Times New Roman"/>
        <family val="1"/>
        <charset val="204"/>
      </rPr>
      <t>0</t>
    </r>
  </si>
  <si>
    <t>Сезон</t>
  </si>
  <si>
    <t>Клен</t>
  </si>
  <si>
    <r>
      <t>C</t>
    </r>
    <r>
      <rPr>
        <sz val="6"/>
        <rFont val="Times New Roman"/>
        <family val="1"/>
        <charset val="204"/>
      </rPr>
      <t>1</t>
    </r>
  </si>
  <si>
    <t>Береза</t>
  </si>
  <si>
    <r>
      <t>C</t>
    </r>
    <r>
      <rPr>
        <sz val="6"/>
        <rFont val="Times New Roman"/>
        <family val="1"/>
        <charset val="204"/>
      </rPr>
      <t>2</t>
    </r>
  </si>
  <si>
    <t>Навесні</t>
  </si>
  <si>
    <t>Горіх</t>
  </si>
  <si>
    <r>
      <t>C</t>
    </r>
    <r>
      <rPr>
        <sz val="6"/>
        <rFont val="Times New Roman"/>
        <family val="1"/>
        <charset val="204"/>
      </rPr>
      <t>3</t>
    </r>
  </si>
  <si>
    <t>Восени</t>
  </si>
  <si>
    <t>Тополя</t>
  </si>
  <si>
    <r>
      <t>C</t>
    </r>
    <r>
      <rPr>
        <sz val="6"/>
        <rFont val="Times New Roman"/>
        <family val="1"/>
        <charset val="204"/>
      </rPr>
      <t>4</t>
    </r>
  </si>
  <si>
    <t>Верба</t>
  </si>
  <si>
    <r>
      <t>C</t>
    </r>
    <r>
      <rPr>
        <sz val="6"/>
        <rFont val="Times New Roman"/>
        <family val="1"/>
        <charset val="204"/>
      </rPr>
      <t>5</t>
    </r>
  </si>
  <si>
    <t>Вільха</t>
  </si>
  <si>
    <r>
      <t>D</t>
    </r>
    <r>
      <rPr>
        <sz val="6"/>
        <rFont val="Times New Roman"/>
        <family val="1"/>
        <charset val="204"/>
      </rPr>
      <t>0</t>
    </r>
  </si>
  <si>
    <t>Робінія звичайна</t>
  </si>
  <si>
    <r>
      <t>D</t>
    </r>
    <r>
      <rPr>
        <sz val="6"/>
        <rFont val="Times New Roman"/>
        <family val="1"/>
        <charset val="204"/>
      </rPr>
      <t>1</t>
    </r>
  </si>
  <si>
    <t>5. За методами створення</t>
  </si>
  <si>
    <t>Гледичія</t>
  </si>
  <si>
    <r>
      <t>D</t>
    </r>
    <r>
      <rPr>
        <sz val="6"/>
        <rFont val="Times New Roman"/>
        <family val="1"/>
        <charset val="204"/>
      </rPr>
      <t>2</t>
    </r>
  </si>
  <si>
    <t>Граб</t>
  </si>
  <si>
    <r>
      <t>D</t>
    </r>
    <r>
      <rPr>
        <sz val="6"/>
        <rFont val="Times New Roman"/>
        <family val="1"/>
        <charset val="204"/>
      </rPr>
      <t>3</t>
    </r>
  </si>
  <si>
    <t>Метод</t>
  </si>
  <si>
    <t>Ільмові</t>
  </si>
  <si>
    <r>
      <t>D</t>
    </r>
    <r>
      <rPr>
        <sz val="6"/>
        <rFont val="Times New Roman"/>
        <family val="1"/>
        <charset val="204"/>
      </rPr>
      <t>4</t>
    </r>
  </si>
  <si>
    <r>
      <t>D</t>
    </r>
    <r>
      <rPr>
        <sz val="6"/>
        <rFont val="Times New Roman"/>
        <family val="1"/>
        <charset val="204"/>
      </rPr>
      <t>5</t>
    </r>
  </si>
  <si>
    <t>Механізоване садіння</t>
  </si>
  <si>
    <t>Ручне садіння</t>
  </si>
  <si>
    <t>Механізоване висівання</t>
  </si>
  <si>
    <t>Ручне висівання</t>
  </si>
  <si>
    <t>(П.І.Б.)</t>
  </si>
  <si>
    <t>(підпис)</t>
  </si>
  <si>
    <t>(дата)</t>
  </si>
  <si>
    <t>в тому числі за  породами</t>
  </si>
  <si>
    <t>посівного</t>
  </si>
  <si>
    <t>кг</t>
  </si>
  <si>
    <t>к-сть посівних місць</t>
  </si>
  <si>
    <t>відомість проектів лісових культур, лісових плантацій і природного поновлення (частина 2)</t>
  </si>
  <si>
    <t>1. За  породами</t>
  </si>
  <si>
    <t>садивного, тис. шт.*</t>
  </si>
  <si>
    <t>* - вказуються всі породи (головні та супутні)</t>
  </si>
  <si>
    <t>Площа за головною породою</t>
  </si>
  <si>
    <t>всього</t>
  </si>
  <si>
    <t>тис. шт.</t>
  </si>
  <si>
    <t>кг.</t>
  </si>
  <si>
    <t>Іньші</t>
  </si>
  <si>
    <t>Державне підприємство, лісництво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</si>
  <si>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</si>
  <si>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</si>
  <si>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</si>
  <si>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</si>
  <si>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</si>
  <si>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</si>
  <si>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</si>
  <si>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</si>
  <si>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</si>
  <si>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</si>
  <si>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</si>
  <si>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</si>
  <si>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</si>
  <si>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</si>
  <si>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25</t>
  </si>
  <si>
    <t>28</t>
  </si>
  <si>
    <t>30</t>
  </si>
  <si>
    <t>ДП "ВЕЛИКОКОПАНІВСЬКЕ ЛМГ"</t>
  </si>
  <si>
    <t>Великокопанівське л-во</t>
  </si>
  <si>
    <t>4;5;12</t>
  </si>
  <si>
    <t>Скр</t>
  </si>
  <si>
    <t>А12А2</t>
  </si>
  <si>
    <t>зруб 2012</t>
  </si>
  <si>
    <t>мех</t>
  </si>
  <si>
    <t>3х1</t>
  </si>
  <si>
    <t>10 Скр</t>
  </si>
  <si>
    <t>А1 1А2</t>
  </si>
  <si>
    <t>загиблі л/к</t>
  </si>
  <si>
    <t>14;19;20</t>
  </si>
  <si>
    <t>зруб 2013</t>
  </si>
  <si>
    <t>10 скр</t>
  </si>
  <si>
    <t>Виноградівське л-во</t>
  </si>
  <si>
    <t>В1</t>
  </si>
  <si>
    <t>галявина</t>
  </si>
  <si>
    <t>А2</t>
  </si>
  <si>
    <t>В2</t>
  </si>
  <si>
    <t>зруб</t>
  </si>
  <si>
    <t>Акб</t>
  </si>
  <si>
    <t>3х0,7</t>
  </si>
  <si>
    <t>10  Ак б</t>
  </si>
  <si>
    <t>ЛІСОВІДНОВЛЕННЯ</t>
  </si>
  <si>
    <t>ДП ВЕЛИКОКОПАНІВСЬКЕ ЛМГ"</t>
  </si>
  <si>
    <t>15.3</t>
  </si>
  <si>
    <t>С1</t>
  </si>
  <si>
    <t>15.4</t>
  </si>
  <si>
    <t>36</t>
  </si>
  <si>
    <t>6</t>
  </si>
  <si>
    <t>8.1</t>
  </si>
  <si>
    <t>32.2</t>
  </si>
  <si>
    <t>12.1</t>
  </si>
  <si>
    <t>13.1</t>
  </si>
  <si>
    <t>18.1</t>
  </si>
  <si>
    <t>18.2</t>
  </si>
  <si>
    <t>41</t>
  </si>
  <si>
    <t>7.6</t>
  </si>
  <si>
    <t>7.7</t>
  </si>
  <si>
    <t>7.8</t>
  </si>
  <si>
    <t>С2</t>
  </si>
  <si>
    <t>17.1</t>
  </si>
  <si>
    <t>17.3</t>
  </si>
  <si>
    <t>17.5</t>
  </si>
  <si>
    <t>17.7</t>
  </si>
  <si>
    <t>17.9</t>
  </si>
  <si>
    <t>А1</t>
  </si>
  <si>
    <t>Буркутське</t>
  </si>
  <si>
    <t>Леся Мельниченко</t>
  </si>
  <si>
    <t>А22А2</t>
  </si>
  <si>
    <t>Зруб-2014</t>
  </si>
  <si>
    <t>2.5-3х-1</t>
  </si>
  <si>
    <t>10Акб</t>
  </si>
  <si>
    <t>Зруб-2010</t>
  </si>
  <si>
    <t>Зруб-2008</t>
  </si>
  <si>
    <t>А11А2</t>
  </si>
  <si>
    <t>Зруб-2015</t>
  </si>
  <si>
    <t>А12А0</t>
  </si>
  <si>
    <t>2.5-3х0.7-1</t>
  </si>
  <si>
    <t>10Скр</t>
  </si>
  <si>
    <t>зруб-08</t>
  </si>
  <si>
    <t>2,5-3х0,7</t>
  </si>
  <si>
    <t>зруб-07</t>
  </si>
  <si>
    <t>3руб-08</t>
  </si>
  <si>
    <t>Зруб -13</t>
  </si>
  <si>
    <t>А13А0</t>
  </si>
  <si>
    <t>зруб-12</t>
  </si>
  <si>
    <t>Cкр</t>
  </si>
  <si>
    <t>зруб-2007</t>
  </si>
  <si>
    <t>3,4,13,14</t>
  </si>
  <si>
    <t>зруб -18</t>
  </si>
  <si>
    <t>24,25,27,41</t>
  </si>
  <si>
    <t>21,24,36</t>
  </si>
  <si>
    <t>зруб -19</t>
  </si>
  <si>
    <t>3,6,8,9,16</t>
  </si>
  <si>
    <t>Всього</t>
  </si>
  <si>
    <t>Голопристанське л-во</t>
  </si>
  <si>
    <t>36.1</t>
  </si>
  <si>
    <t>зруб-2021</t>
  </si>
  <si>
    <t>36.3</t>
  </si>
  <si>
    <t>36.5</t>
  </si>
  <si>
    <t>ДП "ГОЛОПРИСТАНСЬКЕ  ЛМГ"</t>
  </si>
  <si>
    <t>ЛІСОРОЗВЕДЕННЯ</t>
  </si>
  <si>
    <t>ДП "СКАДОВСЬКЕ ДЛМГ"</t>
  </si>
  <si>
    <t>Скадовське л-во</t>
  </si>
  <si>
    <t>3</t>
  </si>
  <si>
    <t>1.1</t>
  </si>
  <si>
    <t>10,0</t>
  </si>
  <si>
    <t>Акація біла</t>
  </si>
  <si>
    <t>піски</t>
  </si>
  <si>
    <t>Зяблева оранка смугами з подальшим дискуванням та рихленням РН-60</t>
  </si>
  <si>
    <t>4х1</t>
  </si>
  <si>
    <t>5Акб3Язл2Кляс</t>
  </si>
  <si>
    <t>А13А2</t>
  </si>
  <si>
    <t xml:space="preserve"> мех</t>
  </si>
  <si>
    <t>7Акб3Дз</t>
  </si>
  <si>
    <t>Гладківське л-во</t>
  </si>
  <si>
    <t>Збур'ївське л - во</t>
  </si>
  <si>
    <t>Кардашинське л-во</t>
  </si>
  <si>
    <t>Чулаківське л-во</t>
  </si>
  <si>
    <t>ДП "ГОЛОПРИСТАНСЬКЕ ЛМГ"</t>
  </si>
  <si>
    <t>Виноградівсь-ке ліс-во</t>
  </si>
  <si>
    <t>зруб 2021 р.</t>
  </si>
  <si>
    <t>Разом</t>
  </si>
  <si>
    <t>Новомаяч-</t>
  </si>
  <si>
    <t>ківське ліс-во</t>
  </si>
  <si>
    <t>Кля</t>
  </si>
  <si>
    <t>біогалявина</t>
  </si>
  <si>
    <t>Великокопа-</t>
  </si>
  <si>
    <t>зруб 2016 р.</t>
  </si>
  <si>
    <t>нівське ліс-во</t>
  </si>
  <si>
    <t>зруб 2009 р.</t>
  </si>
  <si>
    <t>ліс-во</t>
  </si>
  <si>
    <t>Великоолексан</t>
  </si>
  <si>
    <t>Взд</t>
  </si>
  <si>
    <t>загиб. насад.</t>
  </si>
  <si>
    <t>дрівське л-во</t>
  </si>
  <si>
    <t>Гаврилівське</t>
  </si>
  <si>
    <t>7</t>
  </si>
  <si>
    <t>5</t>
  </si>
  <si>
    <t>зруб 2015 р.</t>
  </si>
  <si>
    <t>9</t>
  </si>
  <si>
    <t>67</t>
  </si>
  <si>
    <t>10.1</t>
  </si>
  <si>
    <t>Заградівське</t>
  </si>
  <si>
    <t>зруб 2017 р.</t>
  </si>
  <si>
    <t>Калінінське</t>
  </si>
  <si>
    <t>зруб 2014 р.</t>
  </si>
  <si>
    <t>8</t>
  </si>
  <si>
    <t>зруб 2012 р.</t>
  </si>
  <si>
    <t>28.1</t>
  </si>
  <si>
    <t>С0</t>
  </si>
  <si>
    <t>Д1</t>
  </si>
  <si>
    <t xml:space="preserve"> 10 ВЗд</t>
  </si>
  <si>
    <t>10 Вз д</t>
  </si>
  <si>
    <t>10 Акб</t>
  </si>
  <si>
    <t>Краснополянське</t>
  </si>
  <si>
    <t>1.3</t>
  </si>
  <si>
    <t>АКБ</t>
  </si>
  <si>
    <t>10АКБ</t>
  </si>
  <si>
    <t>1.4</t>
  </si>
  <si>
    <t>Первомаївське</t>
  </si>
  <si>
    <t>Великолепетиське</t>
  </si>
  <si>
    <t>Д0</t>
  </si>
  <si>
    <t>Бериславське</t>
  </si>
  <si>
    <t>ДП "КАХОВСЬКЕ ЛГ"</t>
  </si>
  <si>
    <t>зруб 2021</t>
  </si>
  <si>
    <t>ГЛЗ</t>
  </si>
  <si>
    <t>зруб2021</t>
  </si>
  <si>
    <t>Новокаховське</t>
  </si>
  <si>
    <t>ТЧ</t>
  </si>
  <si>
    <t>Корсунське</t>
  </si>
  <si>
    <t>зруб 2020</t>
  </si>
  <si>
    <t>10 Глз</t>
  </si>
  <si>
    <t>10Глз</t>
  </si>
  <si>
    <t>10Т ч</t>
  </si>
  <si>
    <t>10 Т.ч</t>
  </si>
  <si>
    <t>ДП " ОЛЕШКІВСЬКЕ ЛМГ"</t>
  </si>
  <si>
    <t>Олешківське л-во</t>
  </si>
  <si>
    <t>А22А1</t>
  </si>
  <si>
    <t>зруб 2015</t>
  </si>
  <si>
    <t>Механ.</t>
  </si>
  <si>
    <t>3 х 0,7</t>
  </si>
  <si>
    <t>А22А0</t>
  </si>
  <si>
    <t>зруб 2008</t>
  </si>
  <si>
    <t>20.1</t>
  </si>
  <si>
    <t>зруб 2007</t>
  </si>
  <si>
    <t xml:space="preserve">Дніпровське л-во </t>
  </si>
  <si>
    <t>загиблі насадж.</t>
  </si>
  <si>
    <t>4.1</t>
  </si>
  <si>
    <t>Челбурдівське л-во</t>
  </si>
  <si>
    <t xml:space="preserve">зруб </t>
  </si>
  <si>
    <t xml:space="preserve">Раденське л-во </t>
  </si>
  <si>
    <t>зруб 2018</t>
  </si>
  <si>
    <t>23.1</t>
  </si>
  <si>
    <t>25.1</t>
  </si>
  <si>
    <t>27.1</t>
  </si>
  <si>
    <t>зруб2019</t>
  </si>
  <si>
    <t>Херсонське л-во</t>
  </si>
  <si>
    <t>Дз</t>
  </si>
  <si>
    <t>ручний</t>
  </si>
  <si>
    <t>10 Дз</t>
  </si>
  <si>
    <t>Д2</t>
  </si>
  <si>
    <t>4.2</t>
  </si>
  <si>
    <t>ручний/ посів</t>
  </si>
  <si>
    <t>без підгот</t>
  </si>
  <si>
    <t>ВСЬОГО</t>
  </si>
  <si>
    <t>ДП "ОЛЕШКІВСЬКЕ ЛМГ"</t>
  </si>
  <si>
    <t>Дніпровське л-во</t>
  </si>
  <si>
    <t>20.12</t>
  </si>
  <si>
    <t>17.2</t>
  </si>
  <si>
    <t>20.13</t>
  </si>
  <si>
    <t>33.5</t>
  </si>
  <si>
    <t>8.3</t>
  </si>
  <si>
    <t>35.1</t>
  </si>
  <si>
    <t>25.2</t>
  </si>
  <si>
    <t>33.6</t>
  </si>
  <si>
    <t>9.1</t>
  </si>
  <si>
    <t>2.1</t>
  </si>
  <si>
    <t>26.1</t>
  </si>
  <si>
    <t>25.3</t>
  </si>
  <si>
    <t>11.1</t>
  </si>
  <si>
    <t>11.2</t>
  </si>
  <si>
    <t>11.3</t>
  </si>
  <si>
    <t>25.5</t>
  </si>
  <si>
    <t>23.2</t>
  </si>
  <si>
    <t>8.2</t>
  </si>
  <si>
    <t>3.1</t>
  </si>
  <si>
    <t>25.6</t>
  </si>
  <si>
    <t>3.2</t>
  </si>
  <si>
    <t>20.3</t>
  </si>
  <si>
    <t>20.5</t>
  </si>
  <si>
    <t>20.7</t>
  </si>
  <si>
    <t>20.10</t>
  </si>
  <si>
    <t>43.1</t>
  </si>
  <si>
    <t>50.1</t>
  </si>
  <si>
    <t>20.2</t>
  </si>
  <si>
    <t>20.4</t>
  </si>
  <si>
    <t>20.6</t>
  </si>
  <si>
    <t>20.8</t>
  </si>
  <si>
    <t>20.9</t>
  </si>
  <si>
    <t>20.11</t>
  </si>
  <si>
    <t>43.2</t>
  </si>
  <si>
    <t>41.1</t>
  </si>
  <si>
    <t>Раденське л-во</t>
  </si>
  <si>
    <t>Костогризівське</t>
  </si>
  <si>
    <t>9.5</t>
  </si>
  <si>
    <t>9.2</t>
  </si>
  <si>
    <t>9.6</t>
  </si>
  <si>
    <t>9.12</t>
  </si>
  <si>
    <t>9.8</t>
  </si>
  <si>
    <t>9.7</t>
  </si>
  <si>
    <t>ПРИРОДНЕ ПОНОВЛЕННЯ</t>
  </si>
  <si>
    <t xml:space="preserve">на 2022 рік рік по Херсонському ОУЛМГ </t>
  </si>
  <si>
    <t>Категорія лісових культур: Лісовідновлення</t>
  </si>
  <si>
    <t>Категорія лісових культур: Лісорозведення</t>
  </si>
  <si>
    <t xml:space="preserve"> 24 грудня 2021</t>
  </si>
  <si>
    <t>Категорія лісових культур: Природне поновлення</t>
  </si>
  <si>
    <t>на 2022 рік по Херсонському ОУЛМГ</t>
  </si>
  <si>
    <t>Перший заступник начальника управління                                               Володимир МИХАЙЛЕНКО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</si>
</sst>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/>
    <xf numFmtId="0" fontId="4" fillId="0" borderId="5" xfId="0" applyFont="1" applyBorder="1"/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2" borderId="0" xfId="0" applyFont="1" applyFill="1"/>
    <xf numFmtId="0" fontId="2" fillId="0" borderId="2" xfId="0" applyFont="1" applyBorder="1"/>
    <xf numFmtId="49" fontId="1" fillId="0" borderId="5" xfId="0" applyNumberFormat="1" applyFont="1" applyBorder="1"/>
    <xf numFmtId="49" fontId="2" fillId="0" borderId="5" xfId="0" applyNumberFormat="1" applyFont="1" applyBorder="1"/>
    <xf numFmtId="0" fontId="2" fillId="0" borderId="12" xfId="0" applyFont="1" applyBorder="1"/>
    <xf numFmtId="0" fontId="2" fillId="0" borderId="4" xfId="0" applyFont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4" borderId="0" xfId="0" applyFont="1" applyFill="1"/>
    <xf numFmtId="0" fontId="1" fillId="4" borderId="0" xfId="0" applyFont="1" applyFill="1"/>
    <xf numFmtId="0" fontId="1" fillId="4" borderId="5" xfId="0" applyFont="1" applyFill="1" applyBorder="1"/>
    <xf numFmtId="0" fontId="2" fillId="4" borderId="5" xfId="0" applyFont="1" applyFill="1" applyBorder="1"/>
    <xf numFmtId="0" fontId="2" fillId="0" borderId="0" xfId="0" applyFont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2" fillId="0" borderId="6" xfId="0" applyFont="1" applyBorder="1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4" borderId="0" xfId="0" applyFont="1" applyFill="1" applyAlignment="1">
      <alignment vertical="top" wrapText="1"/>
    </xf>
    <xf numFmtId="0" fontId="1" fillId="0" borderId="16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0" fontId="1" fillId="5" borderId="16" xfId="0" applyFont="1" applyFill="1" applyBorder="1"/>
    <xf numFmtId="49" fontId="1" fillId="5" borderId="16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1" fillId="4" borderId="2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2" fillId="4" borderId="18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8" fillId="0" borderId="5" xfId="1" applyFont="1" applyBorder="1"/>
    <xf numFmtId="0" fontId="8" fillId="0" borderId="5" xfId="1" applyFont="1" applyBorder="1" applyAlignment="1">
      <alignment wrapText="1"/>
    </xf>
    <xf numFmtId="0" fontId="8" fillId="0" borderId="2" xfId="1" applyFont="1" applyBorder="1" applyAlignment="1">
      <alignment wrapText="1"/>
    </xf>
    <xf numFmtId="0" fontId="8" fillId="4" borderId="2" xfId="1" applyFont="1" applyFill="1" applyBorder="1" applyAlignment="1">
      <alignment wrapText="1"/>
    </xf>
    <xf numFmtId="0" fontId="9" fillId="4" borderId="2" xfId="1" applyFont="1" applyFill="1" applyBorder="1" applyAlignment="1">
      <alignment wrapText="1"/>
    </xf>
    <xf numFmtId="0" fontId="8" fillId="3" borderId="14" xfId="1" applyFont="1" applyFill="1" applyBorder="1" applyAlignment="1">
      <alignment wrapText="1"/>
    </xf>
    <xf numFmtId="0" fontId="9" fillId="3" borderId="14" xfId="1" applyFont="1" applyFill="1" applyBorder="1" applyAlignment="1">
      <alignment wrapText="1"/>
    </xf>
    <xf numFmtId="0" fontId="2" fillId="0" borderId="16" xfId="0" applyFont="1" applyBorder="1"/>
    <xf numFmtId="0" fontId="2" fillId="3" borderId="15" xfId="0" applyFont="1" applyFill="1" applyBorder="1"/>
    <xf numFmtId="0" fontId="2" fillId="4" borderId="12" xfId="0" applyFont="1" applyFill="1" applyBorder="1"/>
    <xf numFmtId="0" fontId="9" fillId="4" borderId="4" xfId="1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1" fillId="4" borderId="5" xfId="0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4" borderId="13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2" fillId="3" borderId="19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top" wrapText="1"/>
    </xf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0" fontId="1" fillId="0" borderId="4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1" fillId="2" borderId="0" xfId="0" applyFont="1" applyFill="1" applyBorder="1"/>
    <xf numFmtId="0" fontId="10" fillId="0" borderId="0" xfId="0" applyFont="1"/>
    <xf numFmtId="0" fontId="10" fillId="4" borderId="5" xfId="0" applyFont="1" applyFill="1" applyBorder="1"/>
    <xf numFmtId="0" fontId="10" fillId="4" borderId="0" xfId="0" applyFont="1" applyFill="1"/>
    <xf numFmtId="0" fontId="10" fillId="0" borderId="5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1" fillId="0" borderId="5" xfId="0" applyNumberFormat="1" applyFont="1" applyBorder="1"/>
    <xf numFmtId="9" fontId="2" fillId="0" borderId="5" xfId="0" applyNumberFormat="1" applyFont="1" applyBorder="1" applyAlignment="1">
      <alignment horizontal="center"/>
    </xf>
    <xf numFmtId="9" fontId="4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0" fontId="11" fillId="0" borderId="0" xfId="0" applyFont="1"/>
    <xf numFmtId="0" fontId="1" fillId="4" borderId="0" xfId="0" applyFont="1" applyFill="1" applyAlignment="1"/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1" fillId="4" borderId="6" xfId="0" applyFont="1" applyFill="1" applyBorder="1"/>
    <xf numFmtId="0" fontId="1" fillId="4" borderId="4" xfId="0" applyFont="1" applyFill="1" applyBorder="1"/>
    <xf numFmtId="0" fontId="11" fillId="0" borderId="0" xfId="0" applyFont="1" applyBorder="1"/>
    <xf numFmtId="0" fontId="11" fillId="4" borderId="0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distributed"/>
    </xf>
    <xf numFmtId="0" fontId="1" fillId="4" borderId="5" xfId="0" applyFont="1" applyFill="1" applyBorder="1" applyAlignment="1">
      <alignment horizontal="center" vertical="distributed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01"/>
  <sheetViews>
    <sheetView tabSelected="1" zoomScale="81" zoomScaleNormal="81" zoomScaleSheetLayoutView="100" workbookViewId="0">
      <selection activeCell="A6" sqref="A6:S6"/>
    </sheetView>
  </sheetViews>
  <sheetFormatPr defaultRowHeight="12.75" x14ac:dyDescent="0.2"/>
  <cols>
    <col min="1" max="1" width="4.140625" style="1" customWidth="1"/>
    <col min="2" max="2" width="21.28515625" style="1" customWidth="1"/>
    <col min="3" max="3" width="6.5703125" style="1" customWidth="1"/>
    <col min="4" max="4" width="5.42578125" style="1" customWidth="1"/>
    <col min="5" max="5" width="5.85546875" style="1" customWidth="1"/>
    <col min="6" max="7" width="7.42578125" style="1" customWidth="1"/>
    <col min="8" max="8" width="7.85546875" style="1" customWidth="1"/>
    <col min="9" max="9" width="13.5703125" style="1" customWidth="1"/>
    <col min="10" max="11" width="9.140625" style="1"/>
    <col min="12" max="12" width="10" style="1" customWidth="1"/>
    <col min="13" max="13" width="8.7109375" style="1" customWidth="1"/>
    <col min="14" max="14" width="11.140625" style="1" customWidth="1"/>
    <col min="15" max="15" width="8.85546875" style="1" customWidth="1"/>
    <col min="16" max="16" width="5.7109375" style="1" customWidth="1"/>
    <col min="17" max="17" width="4.5703125" style="1" customWidth="1"/>
    <col min="18" max="18" width="10.140625" style="1" customWidth="1"/>
    <col min="19" max="19" width="4.5703125" style="1" customWidth="1"/>
    <col min="20" max="20" width="5.7109375" style="1" customWidth="1"/>
    <col min="21" max="21" width="7" style="1" customWidth="1"/>
    <col min="22" max="22" width="5.7109375" style="1" customWidth="1"/>
    <col min="23" max="23" width="4.42578125" style="1" customWidth="1"/>
    <col min="24" max="24" width="5.7109375" style="1" customWidth="1"/>
    <col min="25" max="25" width="4.42578125" style="1" customWidth="1"/>
    <col min="26" max="26" width="5.7109375" style="1" customWidth="1"/>
    <col min="27" max="27" width="4.42578125" style="1" customWidth="1"/>
    <col min="28" max="28" width="5.7109375" style="1" customWidth="1"/>
    <col min="29" max="29" width="4.42578125" style="1" customWidth="1"/>
    <col min="30" max="30" width="10.140625" style="18" customWidth="1"/>
    <col min="31" max="31" width="4.42578125" style="1" customWidth="1"/>
    <col min="32" max="32" width="5.7109375" style="1" customWidth="1"/>
    <col min="33" max="33" width="4.42578125" style="1" customWidth="1"/>
    <col min="34" max="34" width="5.7109375" style="1" customWidth="1"/>
    <col min="35" max="35" width="4.42578125" style="1" customWidth="1"/>
    <col min="36" max="36" width="5.7109375" style="1" customWidth="1"/>
    <col min="37" max="37" width="4.42578125" style="1" customWidth="1"/>
    <col min="38" max="38" width="5.7109375" style="1" customWidth="1"/>
    <col min="39" max="39" width="4.42578125" style="1" customWidth="1"/>
    <col min="40" max="16384" width="9.140625" style="1"/>
  </cols>
  <sheetData>
    <row r="1" spans="1:39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4"/>
      <c r="O1" s="114"/>
      <c r="P1" s="27"/>
      <c r="Q1" s="115" t="s">
        <v>0</v>
      </c>
      <c r="R1" s="115"/>
      <c r="S1" s="115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ht="12.7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ht="12.75" customHeight="1" x14ac:dyDescent="0.2">
      <c r="A3" s="27"/>
      <c r="B3" s="27"/>
      <c r="C3" s="127"/>
      <c r="D3" s="127"/>
      <c r="E3" s="127"/>
      <c r="F3" s="127"/>
      <c r="G3" s="127"/>
      <c r="H3" s="27"/>
      <c r="I3" s="27"/>
      <c r="J3" s="27"/>
      <c r="K3" s="27"/>
      <c r="L3" s="114"/>
      <c r="M3" s="128"/>
      <c r="N3" s="128"/>
      <c r="O3" s="128"/>
      <c r="P3" s="128"/>
      <c r="Q3" s="128"/>
      <c r="R3" s="128"/>
      <c r="S3" s="128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16"/>
      <c r="N4" s="116"/>
      <c r="O4" s="116"/>
      <c r="P4" s="116"/>
      <c r="Q4" s="116"/>
      <c r="R4" s="116"/>
      <c r="S4" s="11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x14ac:dyDescent="0.2">
      <c r="A5" s="138" t="s">
        <v>21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x14ac:dyDescent="0.2">
      <c r="A6" s="138" t="s">
        <v>24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x14ac:dyDescent="0.2">
      <c r="A7" s="138" t="s">
        <v>360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ht="12.75" customHeight="1" x14ac:dyDescent="0.2">
      <c r="A8" s="132" t="s">
        <v>3</v>
      </c>
      <c r="B8" s="132" t="s">
        <v>104</v>
      </c>
      <c r="C8" s="136" t="s">
        <v>36</v>
      </c>
      <c r="D8" s="129" t="s">
        <v>37</v>
      </c>
      <c r="E8" s="134" t="s">
        <v>38</v>
      </c>
      <c r="F8" s="136" t="s">
        <v>39</v>
      </c>
      <c r="G8" s="129" t="s">
        <v>40</v>
      </c>
      <c r="H8" s="129" t="s">
        <v>41</v>
      </c>
      <c r="I8" s="129" t="s">
        <v>42</v>
      </c>
      <c r="J8" s="134" t="s">
        <v>43</v>
      </c>
      <c r="K8" s="134"/>
      <c r="L8" s="129" t="s">
        <v>44</v>
      </c>
      <c r="M8" s="129" t="s">
        <v>45</v>
      </c>
      <c r="N8" s="134" t="s">
        <v>46</v>
      </c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</row>
    <row r="9" spans="1:39" x14ac:dyDescent="0.2">
      <c r="A9" s="132"/>
      <c r="B9" s="132"/>
      <c r="C9" s="137"/>
      <c r="D9" s="129"/>
      <c r="E9" s="134"/>
      <c r="F9" s="137"/>
      <c r="G9" s="129"/>
      <c r="H9" s="129"/>
      <c r="I9" s="129"/>
      <c r="J9" s="134"/>
      <c r="K9" s="134"/>
      <c r="L9" s="129"/>
      <c r="M9" s="129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</row>
    <row r="10" spans="1:39" ht="12.75" customHeight="1" x14ac:dyDescent="0.2">
      <c r="A10" s="132"/>
      <c r="B10" s="132"/>
      <c r="C10" s="137"/>
      <c r="D10" s="129"/>
      <c r="E10" s="134"/>
      <c r="F10" s="137"/>
      <c r="G10" s="129"/>
      <c r="H10" s="129"/>
      <c r="I10" s="129"/>
      <c r="J10" s="129" t="s">
        <v>52</v>
      </c>
      <c r="K10" s="136" t="s">
        <v>53</v>
      </c>
      <c r="L10" s="129"/>
      <c r="M10" s="129"/>
      <c r="N10" s="130" t="s">
        <v>100</v>
      </c>
      <c r="O10" s="131"/>
      <c r="P10" s="134" t="s">
        <v>91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</row>
    <row r="11" spans="1:39" ht="12.75" customHeight="1" x14ac:dyDescent="0.2">
      <c r="A11" s="132"/>
      <c r="B11" s="132"/>
      <c r="C11" s="137"/>
      <c r="D11" s="129"/>
      <c r="E11" s="134"/>
      <c r="F11" s="137"/>
      <c r="G11" s="129"/>
      <c r="H11" s="129"/>
      <c r="I11" s="129"/>
      <c r="J11" s="129"/>
      <c r="K11" s="137"/>
      <c r="L11" s="129"/>
      <c r="M11" s="129"/>
      <c r="N11" s="132"/>
      <c r="O11" s="133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</row>
    <row r="12" spans="1:39" ht="24" customHeight="1" x14ac:dyDescent="0.2">
      <c r="A12" s="132"/>
      <c r="B12" s="132"/>
      <c r="C12" s="137"/>
      <c r="D12" s="129"/>
      <c r="E12" s="134"/>
      <c r="F12" s="137"/>
      <c r="G12" s="129"/>
      <c r="H12" s="129"/>
      <c r="I12" s="129"/>
      <c r="J12" s="129"/>
      <c r="K12" s="137"/>
      <c r="L12" s="129"/>
      <c r="M12" s="129"/>
      <c r="N12" s="132" t="s">
        <v>101</v>
      </c>
      <c r="O12" s="133" t="s">
        <v>102</v>
      </c>
      <c r="P12" s="134" t="s">
        <v>15</v>
      </c>
      <c r="Q12" s="134"/>
      <c r="R12" s="135" t="s">
        <v>18</v>
      </c>
      <c r="S12" s="135"/>
      <c r="T12" s="135" t="s">
        <v>34</v>
      </c>
      <c r="U12" s="135"/>
      <c r="V12" s="135" t="s">
        <v>47</v>
      </c>
      <c r="W12" s="135"/>
      <c r="X12" s="135" t="s">
        <v>49</v>
      </c>
      <c r="Y12" s="135"/>
      <c r="Z12" s="135" t="s">
        <v>59</v>
      </c>
      <c r="AA12" s="135"/>
      <c r="AB12" s="135" t="s">
        <v>61</v>
      </c>
      <c r="AC12" s="135"/>
      <c r="AD12" s="135" t="s">
        <v>73</v>
      </c>
      <c r="AE12" s="135"/>
      <c r="AF12" s="135" t="s">
        <v>76</v>
      </c>
      <c r="AG12" s="135"/>
      <c r="AH12" s="135" t="s">
        <v>78</v>
      </c>
      <c r="AI12" s="135"/>
      <c r="AJ12" s="135" t="s">
        <v>81</v>
      </c>
      <c r="AK12" s="135"/>
      <c r="AL12" s="135" t="s">
        <v>103</v>
      </c>
      <c r="AM12" s="135"/>
    </row>
    <row r="13" spans="1:39" ht="25.5" x14ac:dyDescent="0.2">
      <c r="A13" s="132"/>
      <c r="B13" s="132"/>
      <c r="C13" s="130"/>
      <c r="D13" s="129"/>
      <c r="E13" s="134"/>
      <c r="F13" s="130"/>
      <c r="G13" s="129"/>
      <c r="H13" s="129"/>
      <c r="I13" s="129"/>
      <c r="J13" s="129"/>
      <c r="K13" s="130"/>
      <c r="L13" s="129"/>
      <c r="M13" s="129"/>
      <c r="N13" s="132"/>
      <c r="O13" s="133"/>
      <c r="P13" s="75" t="s">
        <v>101</v>
      </c>
      <c r="Q13" s="117" t="s">
        <v>102</v>
      </c>
      <c r="R13" s="75" t="s">
        <v>101</v>
      </c>
      <c r="S13" s="117" t="s">
        <v>102</v>
      </c>
      <c r="T13" s="75" t="s">
        <v>101</v>
      </c>
      <c r="U13" s="117" t="s">
        <v>102</v>
      </c>
      <c r="V13" s="75" t="s">
        <v>101</v>
      </c>
      <c r="W13" s="117" t="s">
        <v>102</v>
      </c>
      <c r="X13" s="75" t="s">
        <v>101</v>
      </c>
      <c r="Y13" s="117" t="s">
        <v>102</v>
      </c>
      <c r="Z13" s="75" t="s">
        <v>101</v>
      </c>
      <c r="AA13" s="117" t="s">
        <v>102</v>
      </c>
      <c r="AB13" s="75" t="s">
        <v>101</v>
      </c>
      <c r="AC13" s="117" t="s">
        <v>102</v>
      </c>
      <c r="AD13" s="75" t="s">
        <v>101</v>
      </c>
      <c r="AE13" s="117" t="s">
        <v>102</v>
      </c>
      <c r="AF13" s="75" t="s">
        <v>101</v>
      </c>
      <c r="AG13" s="117" t="s">
        <v>102</v>
      </c>
      <c r="AH13" s="75" t="s">
        <v>101</v>
      </c>
      <c r="AI13" s="117" t="s">
        <v>102</v>
      </c>
      <c r="AJ13" s="75" t="s">
        <v>101</v>
      </c>
      <c r="AK13" s="117" t="s">
        <v>102</v>
      </c>
      <c r="AL13" s="75" t="s">
        <v>101</v>
      </c>
      <c r="AM13" s="117" t="s">
        <v>102</v>
      </c>
    </row>
    <row r="14" spans="1:39" x14ac:dyDescent="0.2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  <c r="I14" s="77">
        <v>9</v>
      </c>
      <c r="J14" s="77">
        <v>10</v>
      </c>
      <c r="K14" s="77">
        <v>11</v>
      </c>
      <c r="L14" s="77">
        <v>12</v>
      </c>
      <c r="M14" s="77">
        <v>13</v>
      </c>
      <c r="N14" s="77">
        <v>14</v>
      </c>
      <c r="O14" s="77">
        <v>15</v>
      </c>
      <c r="P14" s="77">
        <v>16</v>
      </c>
      <c r="Q14" s="77">
        <v>17</v>
      </c>
      <c r="R14" s="77">
        <v>18</v>
      </c>
      <c r="S14" s="77">
        <v>19</v>
      </c>
      <c r="T14" s="77">
        <v>28</v>
      </c>
      <c r="U14" s="77">
        <v>29</v>
      </c>
      <c r="V14" s="77">
        <v>30</v>
      </c>
      <c r="W14" s="77">
        <v>31</v>
      </c>
      <c r="X14" s="77">
        <v>32</v>
      </c>
      <c r="Y14" s="77">
        <v>33</v>
      </c>
      <c r="Z14" s="77">
        <v>38</v>
      </c>
      <c r="AA14" s="77">
        <v>39</v>
      </c>
      <c r="AB14" s="77">
        <v>40</v>
      </c>
      <c r="AC14" s="77">
        <v>41</v>
      </c>
      <c r="AD14" s="77">
        <v>46</v>
      </c>
      <c r="AE14" s="77">
        <v>47</v>
      </c>
      <c r="AF14" s="77">
        <v>48</v>
      </c>
      <c r="AG14" s="77">
        <v>49</v>
      </c>
      <c r="AH14" s="77">
        <v>50</v>
      </c>
      <c r="AI14" s="77">
        <v>51</v>
      </c>
      <c r="AJ14" s="77">
        <v>52</v>
      </c>
      <c r="AK14" s="77">
        <v>53</v>
      </c>
      <c r="AL14" s="77">
        <v>54</v>
      </c>
      <c r="AM14" s="77">
        <v>55</v>
      </c>
    </row>
    <row r="15" spans="1:39" s="99" customFormat="1" ht="19.5" x14ac:dyDescent="0.35">
      <c r="A15" s="118"/>
      <c r="B15" s="118" t="s">
        <v>145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</row>
    <row r="16" spans="1:39" x14ac:dyDescent="0.2">
      <c r="A16" s="28">
        <v>1</v>
      </c>
      <c r="B16" s="29" t="s">
        <v>122</v>
      </c>
      <c r="C16" s="29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20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x14ac:dyDescent="0.2">
      <c r="A17" s="28"/>
      <c r="B17" s="29" t="s">
        <v>123</v>
      </c>
      <c r="C17" s="28">
        <v>1</v>
      </c>
      <c r="D17" s="28">
        <v>17</v>
      </c>
      <c r="E17" s="28" t="s">
        <v>124</v>
      </c>
      <c r="F17" s="28">
        <v>3</v>
      </c>
      <c r="G17" s="28" t="s">
        <v>125</v>
      </c>
      <c r="H17" s="28" t="s">
        <v>126</v>
      </c>
      <c r="I17" s="28" t="s">
        <v>127</v>
      </c>
      <c r="J17" s="28" t="s">
        <v>128</v>
      </c>
      <c r="K17" s="28" t="s">
        <v>128</v>
      </c>
      <c r="L17" s="28" t="s">
        <v>129</v>
      </c>
      <c r="M17" s="28" t="s">
        <v>130</v>
      </c>
      <c r="N17" s="28">
        <v>10</v>
      </c>
      <c r="O17" s="120"/>
      <c r="P17" s="28"/>
      <c r="Q17" s="28"/>
      <c r="R17" s="28">
        <v>10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x14ac:dyDescent="0.2">
      <c r="A18" s="28"/>
      <c r="B18" s="28"/>
      <c r="C18" s="28">
        <v>2</v>
      </c>
      <c r="D18" s="28">
        <v>17</v>
      </c>
      <c r="E18" s="28">
        <v>13</v>
      </c>
      <c r="F18" s="28">
        <v>23.6</v>
      </c>
      <c r="G18" s="28" t="s">
        <v>125</v>
      </c>
      <c r="H18" s="28" t="s">
        <v>131</v>
      </c>
      <c r="I18" s="28" t="s">
        <v>132</v>
      </c>
      <c r="J18" s="28" t="s">
        <v>128</v>
      </c>
      <c r="K18" s="28" t="s">
        <v>128</v>
      </c>
      <c r="L18" s="28" t="s">
        <v>129</v>
      </c>
      <c r="M18" s="28" t="s">
        <v>130</v>
      </c>
      <c r="N18" s="28">
        <v>78.7</v>
      </c>
      <c r="O18" s="120"/>
      <c r="P18" s="28"/>
      <c r="Q18" s="28"/>
      <c r="R18" s="28">
        <v>78.7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x14ac:dyDescent="0.2">
      <c r="A19" s="28"/>
      <c r="B19" s="28"/>
      <c r="C19" s="28">
        <v>3</v>
      </c>
      <c r="D19" s="28">
        <v>17</v>
      </c>
      <c r="E19" s="28" t="s">
        <v>133</v>
      </c>
      <c r="F19" s="28">
        <v>13.5</v>
      </c>
      <c r="G19" s="28" t="s">
        <v>125</v>
      </c>
      <c r="H19" s="28" t="s">
        <v>131</v>
      </c>
      <c r="I19" s="28" t="s">
        <v>134</v>
      </c>
      <c r="J19" s="28" t="s">
        <v>128</v>
      </c>
      <c r="K19" s="28" t="s">
        <v>128</v>
      </c>
      <c r="L19" s="28" t="s">
        <v>129</v>
      </c>
      <c r="M19" s="28" t="s">
        <v>135</v>
      </c>
      <c r="N19" s="28">
        <v>45</v>
      </c>
      <c r="O19" s="120"/>
      <c r="P19" s="28"/>
      <c r="Q19" s="28"/>
      <c r="R19" s="28">
        <v>45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4" customFormat="1" x14ac:dyDescent="0.2">
      <c r="A20" s="29"/>
      <c r="B20" s="29"/>
      <c r="C20" s="29"/>
      <c r="D20" s="29"/>
      <c r="E20" s="29"/>
      <c r="F20" s="29">
        <f>SUM(F17:F19)</f>
        <v>40.1</v>
      </c>
      <c r="G20" s="29"/>
      <c r="H20" s="29"/>
      <c r="I20" s="29"/>
      <c r="J20" s="29"/>
      <c r="K20" s="29"/>
      <c r="L20" s="29"/>
      <c r="M20" s="29"/>
      <c r="N20" s="29">
        <f>SUM(N17:N19)</f>
        <v>133.69999999999999</v>
      </c>
      <c r="O20" s="121"/>
      <c r="P20" s="29"/>
      <c r="Q20" s="29"/>
      <c r="R20" s="29">
        <v>133.69999999999999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12.75" customHeight="1" x14ac:dyDescent="0.2">
      <c r="A21" s="28"/>
      <c r="B21" s="29" t="s">
        <v>136</v>
      </c>
      <c r="C21" s="28">
        <v>1</v>
      </c>
      <c r="D21" s="28">
        <v>15</v>
      </c>
      <c r="E21" s="28">
        <v>16</v>
      </c>
      <c r="F21" s="28">
        <v>4.4000000000000004</v>
      </c>
      <c r="G21" s="28" t="s">
        <v>125</v>
      </c>
      <c r="H21" s="28" t="s">
        <v>137</v>
      </c>
      <c r="I21" s="28" t="s">
        <v>138</v>
      </c>
      <c r="J21" s="28" t="s">
        <v>128</v>
      </c>
      <c r="K21" s="28" t="s">
        <v>128</v>
      </c>
      <c r="L21" s="28" t="s">
        <v>129</v>
      </c>
      <c r="M21" s="28" t="s">
        <v>130</v>
      </c>
      <c r="N21" s="28">
        <v>14.7</v>
      </c>
      <c r="O21" s="120"/>
      <c r="P21" s="28"/>
      <c r="Q21" s="28"/>
      <c r="R21" s="28">
        <v>14.7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x14ac:dyDescent="0.2">
      <c r="A22" s="28"/>
      <c r="B22" s="28"/>
      <c r="C22" s="28">
        <v>2</v>
      </c>
      <c r="D22" s="28">
        <v>15</v>
      </c>
      <c r="E22" s="28">
        <v>18</v>
      </c>
      <c r="F22" s="28">
        <v>2.2999999999999998</v>
      </c>
      <c r="G22" s="28" t="s">
        <v>125</v>
      </c>
      <c r="H22" s="28" t="s">
        <v>137</v>
      </c>
      <c r="I22" s="28" t="s">
        <v>138</v>
      </c>
      <c r="J22" s="28" t="s">
        <v>128</v>
      </c>
      <c r="K22" s="28" t="s">
        <v>128</v>
      </c>
      <c r="L22" s="28" t="s">
        <v>129</v>
      </c>
      <c r="M22" s="28" t="s">
        <v>130</v>
      </c>
      <c r="N22" s="28">
        <v>7.7</v>
      </c>
      <c r="O22" s="120"/>
      <c r="P22" s="28"/>
      <c r="Q22" s="28"/>
      <c r="R22" s="28">
        <v>7.7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x14ac:dyDescent="0.2">
      <c r="A23" s="28"/>
      <c r="B23" s="28"/>
      <c r="C23" s="28">
        <v>7</v>
      </c>
      <c r="D23" s="28">
        <v>19</v>
      </c>
      <c r="E23" s="28">
        <v>1</v>
      </c>
      <c r="F23" s="28">
        <v>3.8</v>
      </c>
      <c r="G23" s="28" t="s">
        <v>125</v>
      </c>
      <c r="H23" s="28" t="s">
        <v>139</v>
      </c>
      <c r="I23" s="28" t="s">
        <v>138</v>
      </c>
      <c r="J23" s="28" t="s">
        <v>128</v>
      </c>
      <c r="K23" s="28" t="s">
        <v>128</v>
      </c>
      <c r="L23" s="28" t="s">
        <v>129</v>
      </c>
      <c r="M23" s="28" t="s">
        <v>130</v>
      </c>
      <c r="N23" s="28">
        <v>12.7</v>
      </c>
      <c r="O23" s="120"/>
      <c r="P23" s="28"/>
      <c r="Q23" s="28"/>
      <c r="R23" s="28">
        <v>12.7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x14ac:dyDescent="0.2">
      <c r="A24" s="28"/>
      <c r="B24" s="28"/>
      <c r="C24" s="28"/>
      <c r="D24" s="28">
        <v>19</v>
      </c>
      <c r="E24" s="28">
        <v>14</v>
      </c>
      <c r="F24" s="28">
        <v>4.0999999999999996</v>
      </c>
      <c r="G24" s="28" t="s">
        <v>125</v>
      </c>
      <c r="H24" s="28" t="s">
        <v>140</v>
      </c>
      <c r="I24" s="28" t="s">
        <v>138</v>
      </c>
      <c r="J24" s="28" t="s">
        <v>128</v>
      </c>
      <c r="K24" s="28" t="s">
        <v>128</v>
      </c>
      <c r="L24" s="28" t="s">
        <v>129</v>
      </c>
      <c r="M24" s="28" t="s">
        <v>130</v>
      </c>
      <c r="N24" s="28">
        <v>13.7</v>
      </c>
      <c r="O24" s="120"/>
      <c r="P24" s="28"/>
      <c r="Q24" s="28"/>
      <c r="R24" s="28">
        <v>13.7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x14ac:dyDescent="0.2">
      <c r="A25" s="28"/>
      <c r="B25" s="28"/>
      <c r="C25" s="28"/>
      <c r="D25" s="28">
        <v>19</v>
      </c>
      <c r="E25" s="28">
        <v>20</v>
      </c>
      <c r="F25" s="28">
        <v>2.5</v>
      </c>
      <c r="G25" s="28" t="s">
        <v>125</v>
      </c>
      <c r="H25" s="28" t="s">
        <v>139</v>
      </c>
      <c r="I25" s="28" t="s">
        <v>138</v>
      </c>
      <c r="J25" s="28" t="s">
        <v>128</v>
      </c>
      <c r="K25" s="28" t="s">
        <v>128</v>
      </c>
      <c r="L25" s="28" t="s">
        <v>129</v>
      </c>
      <c r="M25" s="28" t="s">
        <v>130</v>
      </c>
      <c r="N25" s="28">
        <v>8.3000000000000007</v>
      </c>
      <c r="O25" s="120"/>
      <c r="P25" s="28"/>
      <c r="Q25" s="28"/>
      <c r="R25" s="28">
        <v>8.3000000000000007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x14ac:dyDescent="0.2">
      <c r="A26" s="28"/>
      <c r="B26" s="28"/>
      <c r="C26" s="28"/>
      <c r="D26" s="28">
        <v>24</v>
      </c>
      <c r="E26" s="28">
        <v>5</v>
      </c>
      <c r="F26" s="28">
        <v>2.9</v>
      </c>
      <c r="G26" s="28" t="s">
        <v>125</v>
      </c>
      <c r="H26" s="28" t="s">
        <v>139</v>
      </c>
      <c r="I26" s="28" t="s">
        <v>138</v>
      </c>
      <c r="J26" s="28" t="s">
        <v>128</v>
      </c>
      <c r="K26" s="28" t="s">
        <v>128</v>
      </c>
      <c r="L26" s="28" t="s">
        <v>129</v>
      </c>
      <c r="M26" s="28" t="s">
        <v>130</v>
      </c>
      <c r="N26" s="28">
        <v>9.6999999999999993</v>
      </c>
      <c r="O26" s="120"/>
      <c r="P26" s="28"/>
      <c r="Q26" s="28"/>
      <c r="R26" s="28">
        <v>9.6999999999999993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x14ac:dyDescent="0.2">
      <c r="A27" s="28"/>
      <c r="B27" s="28"/>
      <c r="C27" s="28"/>
      <c r="D27" s="28">
        <v>47</v>
      </c>
      <c r="E27" s="28">
        <v>22</v>
      </c>
      <c r="F27" s="28">
        <v>4.5</v>
      </c>
      <c r="G27" s="28" t="s">
        <v>125</v>
      </c>
      <c r="H27" s="28" t="s">
        <v>137</v>
      </c>
      <c r="I27" s="28" t="s">
        <v>141</v>
      </c>
      <c r="J27" s="28" t="s">
        <v>128</v>
      </c>
      <c r="K27" s="28" t="s">
        <v>128</v>
      </c>
      <c r="L27" s="28" t="s">
        <v>129</v>
      </c>
      <c r="M27" s="28" t="s">
        <v>130</v>
      </c>
      <c r="N27" s="28">
        <v>15</v>
      </c>
      <c r="O27" s="120"/>
      <c r="P27" s="28"/>
      <c r="Q27" s="28"/>
      <c r="R27" s="28">
        <v>15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x14ac:dyDescent="0.2">
      <c r="A28" s="28"/>
      <c r="B28" s="28"/>
      <c r="C28" s="28"/>
      <c r="D28" s="28">
        <v>47</v>
      </c>
      <c r="E28" s="28">
        <v>25</v>
      </c>
      <c r="F28" s="28">
        <v>16.5</v>
      </c>
      <c r="G28" s="28" t="s">
        <v>142</v>
      </c>
      <c r="H28" s="28" t="s">
        <v>137</v>
      </c>
      <c r="I28" s="28" t="s">
        <v>138</v>
      </c>
      <c r="J28" s="28" t="s">
        <v>128</v>
      </c>
      <c r="K28" s="28" t="s">
        <v>128</v>
      </c>
      <c r="L28" s="28" t="s">
        <v>143</v>
      </c>
      <c r="M28" s="28" t="s">
        <v>144</v>
      </c>
      <c r="N28" s="28">
        <v>78.599999999999994</v>
      </c>
      <c r="O28" s="120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>
        <v>78.599999999999994</v>
      </c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ht="13.5" thickBot="1" x14ac:dyDescent="0.25">
      <c r="A29" s="52"/>
      <c r="B29" s="52"/>
      <c r="C29" s="52"/>
      <c r="D29" s="52"/>
      <c r="E29" s="52"/>
      <c r="F29" s="83">
        <f>SUM(F21:F28)</f>
        <v>41</v>
      </c>
      <c r="G29" s="52"/>
      <c r="H29" s="52"/>
      <c r="I29" s="52"/>
      <c r="J29" s="52"/>
      <c r="K29" s="52"/>
      <c r="L29" s="52"/>
      <c r="M29" s="52"/>
      <c r="N29" s="83">
        <f>SUM(N21:N28)</f>
        <v>160.39999999999998</v>
      </c>
      <c r="O29" s="122"/>
      <c r="P29" s="83"/>
      <c r="Q29" s="83"/>
      <c r="R29" s="83">
        <f>SUM(R21:R28)</f>
        <v>81.8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83">
        <f>SUM(AD28)</f>
        <v>78.599999999999994</v>
      </c>
      <c r="AE29" s="52"/>
      <c r="AF29" s="52"/>
      <c r="AG29" s="52"/>
      <c r="AH29" s="52"/>
      <c r="AI29" s="52"/>
      <c r="AJ29" s="52"/>
      <c r="AK29" s="52"/>
      <c r="AL29" s="52"/>
      <c r="AM29" s="52"/>
    </row>
    <row r="30" spans="1:39" ht="13.5" thickBot="1" x14ac:dyDescent="0.25">
      <c r="A30" s="24"/>
      <c r="B30" s="25" t="s">
        <v>197</v>
      </c>
      <c r="C30" s="25"/>
      <c r="D30" s="25"/>
      <c r="E30" s="25"/>
      <c r="F30" s="25">
        <f>F20+F29</f>
        <v>81.099999999999994</v>
      </c>
      <c r="G30" s="25">
        <f t="shared" ref="G30:AM30" si="0">G20+G29</f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294.09999999999997</v>
      </c>
      <c r="O30" s="25">
        <f t="shared" si="0"/>
        <v>0</v>
      </c>
      <c r="P30" s="25">
        <f t="shared" si="0"/>
        <v>0</v>
      </c>
      <c r="Q30" s="25">
        <f t="shared" si="0"/>
        <v>0</v>
      </c>
      <c r="R30" s="25">
        <f t="shared" si="0"/>
        <v>215.5</v>
      </c>
      <c r="S30" s="25">
        <f t="shared" si="0"/>
        <v>0</v>
      </c>
      <c r="T30" s="25">
        <f t="shared" si="0"/>
        <v>0</v>
      </c>
      <c r="U30" s="25">
        <f t="shared" si="0"/>
        <v>0</v>
      </c>
      <c r="V30" s="25">
        <f t="shared" si="0"/>
        <v>0</v>
      </c>
      <c r="W30" s="25">
        <f t="shared" si="0"/>
        <v>0</v>
      </c>
      <c r="X30" s="25">
        <f t="shared" si="0"/>
        <v>0</v>
      </c>
      <c r="Y30" s="25">
        <f t="shared" si="0"/>
        <v>0</v>
      </c>
      <c r="Z30" s="25">
        <f t="shared" si="0"/>
        <v>0</v>
      </c>
      <c r="AA30" s="25">
        <f t="shared" si="0"/>
        <v>0</v>
      </c>
      <c r="AB30" s="25">
        <f t="shared" si="0"/>
        <v>0</v>
      </c>
      <c r="AC30" s="25">
        <f t="shared" si="0"/>
        <v>0</v>
      </c>
      <c r="AD30" s="25">
        <f t="shared" si="0"/>
        <v>78.599999999999994</v>
      </c>
      <c r="AE30" s="25">
        <f t="shared" si="0"/>
        <v>0</v>
      </c>
      <c r="AF30" s="25">
        <f t="shared" si="0"/>
        <v>0</v>
      </c>
      <c r="AG30" s="25">
        <f t="shared" si="0"/>
        <v>0</v>
      </c>
      <c r="AH30" s="25">
        <f t="shared" si="0"/>
        <v>0</v>
      </c>
      <c r="AI30" s="25">
        <f t="shared" si="0"/>
        <v>0</v>
      </c>
      <c r="AJ30" s="25">
        <f t="shared" si="0"/>
        <v>0</v>
      </c>
      <c r="AK30" s="25">
        <f t="shared" si="0"/>
        <v>0</v>
      </c>
      <c r="AL30" s="25">
        <f t="shared" si="0"/>
        <v>0</v>
      </c>
      <c r="AM30" s="25">
        <f t="shared" si="0"/>
        <v>0</v>
      </c>
    </row>
    <row r="31" spans="1:39" x14ac:dyDescent="0.2">
      <c r="A31" s="17"/>
      <c r="B31" s="34" t="s">
        <v>222</v>
      </c>
      <c r="C31" s="34"/>
      <c r="D31" s="17"/>
      <c r="E31" s="6"/>
      <c r="F31" s="6"/>
      <c r="G31" s="6"/>
      <c r="H31" s="6"/>
      <c r="I31" s="6"/>
      <c r="J31" s="6"/>
      <c r="K31" s="6"/>
      <c r="L31" s="6"/>
      <c r="M31" s="6"/>
      <c r="N31" s="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4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">
      <c r="A32" s="6"/>
      <c r="B32" s="15" t="s">
        <v>198</v>
      </c>
      <c r="C32" s="6">
        <v>1</v>
      </c>
      <c r="D32" s="38">
        <v>3</v>
      </c>
      <c r="E32" s="38">
        <v>11</v>
      </c>
      <c r="F32" s="38">
        <v>1.5</v>
      </c>
      <c r="G32" s="38" t="s">
        <v>142</v>
      </c>
      <c r="H32" s="38" t="s">
        <v>171</v>
      </c>
      <c r="I32" s="38" t="s">
        <v>172</v>
      </c>
      <c r="J32" s="38" t="s">
        <v>128</v>
      </c>
      <c r="K32" s="38" t="s">
        <v>128</v>
      </c>
      <c r="L32" s="38" t="s">
        <v>173</v>
      </c>
      <c r="M32" s="38" t="s">
        <v>174</v>
      </c>
      <c r="N32" s="38">
        <v>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38">
        <v>5</v>
      </c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">
      <c r="A33" s="6"/>
      <c r="B33" s="15"/>
      <c r="C33" s="6"/>
      <c r="D33" s="38">
        <v>3</v>
      </c>
      <c r="E33" s="38">
        <v>12</v>
      </c>
      <c r="F33" s="38">
        <v>1.3</v>
      </c>
      <c r="G33" s="38" t="s">
        <v>142</v>
      </c>
      <c r="H33" s="38" t="s">
        <v>140</v>
      </c>
      <c r="I33" s="38" t="s">
        <v>172</v>
      </c>
      <c r="J33" s="38" t="s">
        <v>128</v>
      </c>
      <c r="K33" s="38" t="s">
        <v>128</v>
      </c>
      <c r="L33" s="38" t="s">
        <v>173</v>
      </c>
      <c r="M33" s="38" t="s">
        <v>174</v>
      </c>
      <c r="N33" s="38">
        <v>4.3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38">
        <v>4.3</v>
      </c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">
      <c r="A34" s="6"/>
      <c r="B34" s="15"/>
      <c r="C34" s="6"/>
      <c r="D34" s="38">
        <v>3</v>
      </c>
      <c r="E34" s="38">
        <v>13</v>
      </c>
      <c r="F34" s="38">
        <v>5.8</v>
      </c>
      <c r="G34" s="38" t="s">
        <v>142</v>
      </c>
      <c r="H34" s="38" t="s">
        <v>139</v>
      </c>
      <c r="I34" s="38" t="s">
        <v>175</v>
      </c>
      <c r="J34" s="38" t="s">
        <v>128</v>
      </c>
      <c r="K34" s="38" t="s">
        <v>128</v>
      </c>
      <c r="L34" s="38" t="s">
        <v>173</v>
      </c>
      <c r="M34" s="38" t="s">
        <v>174</v>
      </c>
      <c r="N34" s="38">
        <v>19.3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38">
        <v>19.3</v>
      </c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">
      <c r="A35" s="6"/>
      <c r="B35" s="15"/>
      <c r="C35" s="6"/>
      <c r="D35" s="38">
        <v>3</v>
      </c>
      <c r="E35" s="39">
        <v>17</v>
      </c>
      <c r="F35" s="38">
        <v>2.6</v>
      </c>
      <c r="G35" s="38" t="s">
        <v>142</v>
      </c>
      <c r="H35" s="38" t="s">
        <v>126</v>
      </c>
      <c r="I35" s="38" t="s">
        <v>176</v>
      </c>
      <c r="J35" s="38" t="s">
        <v>128</v>
      </c>
      <c r="K35" s="38" t="s">
        <v>128</v>
      </c>
      <c r="L35" s="38" t="s">
        <v>173</v>
      </c>
      <c r="M35" s="38" t="s">
        <v>174</v>
      </c>
      <c r="N35" s="38">
        <v>8.6999999999999993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38">
        <v>8.6999999999999993</v>
      </c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">
      <c r="A36" s="6"/>
      <c r="B36" s="15"/>
      <c r="C36" s="6"/>
      <c r="D36" s="38">
        <v>3</v>
      </c>
      <c r="E36" s="38">
        <v>18</v>
      </c>
      <c r="F36" s="38">
        <v>3.2</v>
      </c>
      <c r="G36" s="38" t="s">
        <v>142</v>
      </c>
      <c r="H36" s="38" t="s">
        <v>139</v>
      </c>
      <c r="I36" s="38" t="s">
        <v>176</v>
      </c>
      <c r="J36" s="38" t="s">
        <v>128</v>
      </c>
      <c r="K36" s="38" t="s">
        <v>128</v>
      </c>
      <c r="L36" s="38" t="s">
        <v>173</v>
      </c>
      <c r="M36" s="38" t="s">
        <v>174</v>
      </c>
      <c r="N36" s="38">
        <v>10.7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38">
        <v>10.7</v>
      </c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">
      <c r="A37" s="6"/>
      <c r="B37" s="15"/>
      <c r="C37" s="6"/>
      <c r="D37" s="38">
        <v>3</v>
      </c>
      <c r="E37" s="38">
        <v>24</v>
      </c>
      <c r="F37" s="38">
        <v>5.5</v>
      </c>
      <c r="G37" s="38" t="s">
        <v>142</v>
      </c>
      <c r="H37" s="38" t="s">
        <v>177</v>
      </c>
      <c r="I37" s="38" t="s">
        <v>176</v>
      </c>
      <c r="J37" s="38" t="s">
        <v>128</v>
      </c>
      <c r="K37" s="38" t="s">
        <v>128</v>
      </c>
      <c r="L37" s="38" t="s">
        <v>173</v>
      </c>
      <c r="M37" s="38" t="s">
        <v>174</v>
      </c>
      <c r="N37" s="38">
        <v>18.3</v>
      </c>
      <c r="O37" s="6"/>
      <c r="P37" s="6"/>
      <c r="Q37" s="6"/>
      <c r="R37" s="6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51">
        <v>18.3</v>
      </c>
      <c r="AE37" s="28"/>
      <c r="AF37" s="28"/>
      <c r="AG37" s="6"/>
      <c r="AH37" s="6"/>
      <c r="AI37" s="6"/>
      <c r="AJ37" s="6"/>
      <c r="AK37" s="6"/>
      <c r="AL37" s="6"/>
      <c r="AM37" s="6"/>
    </row>
    <row r="38" spans="1:39" x14ac:dyDescent="0.2">
      <c r="A38" s="6"/>
      <c r="B38" s="15"/>
      <c r="C38" s="6"/>
      <c r="D38" s="38">
        <v>3</v>
      </c>
      <c r="E38" s="38">
        <v>15</v>
      </c>
      <c r="F38" s="38">
        <v>14</v>
      </c>
      <c r="G38" s="38" t="s">
        <v>142</v>
      </c>
      <c r="H38" s="38" t="s">
        <v>139</v>
      </c>
      <c r="I38" s="38" t="s">
        <v>178</v>
      </c>
      <c r="J38" s="38" t="s">
        <v>128</v>
      </c>
      <c r="K38" s="38" t="s">
        <v>128</v>
      </c>
      <c r="L38" s="38" t="s">
        <v>173</v>
      </c>
      <c r="M38" s="38" t="s">
        <v>217</v>
      </c>
      <c r="N38" s="38">
        <v>46.7</v>
      </c>
      <c r="O38" s="6"/>
      <c r="P38" s="6"/>
      <c r="Q38" s="6"/>
      <c r="R38" s="6"/>
      <c r="S38" s="28"/>
      <c r="T38" s="28">
        <v>13</v>
      </c>
      <c r="U38" s="28"/>
      <c r="V38" s="28"/>
      <c r="W38" s="28"/>
      <c r="X38" s="28"/>
      <c r="Y38" s="28"/>
      <c r="Z38" s="28"/>
      <c r="AA38" s="28"/>
      <c r="AB38" s="28"/>
      <c r="AC38" s="28"/>
      <c r="AD38" s="28">
        <v>33.700000000000003</v>
      </c>
      <c r="AE38" s="28"/>
      <c r="AF38" s="28"/>
      <c r="AG38" s="6"/>
      <c r="AH38" s="6"/>
      <c r="AI38" s="6"/>
      <c r="AJ38" s="6"/>
      <c r="AK38" s="6"/>
      <c r="AL38" s="6"/>
      <c r="AM38" s="6"/>
    </row>
    <row r="39" spans="1:39" s="4" customFormat="1" x14ac:dyDescent="0.2">
      <c r="A39" s="15"/>
      <c r="B39" s="15"/>
      <c r="C39" s="6">
        <v>2</v>
      </c>
      <c r="D39" s="38">
        <v>30</v>
      </c>
      <c r="E39" s="38">
        <v>7</v>
      </c>
      <c r="F39" s="38">
        <v>16.7</v>
      </c>
      <c r="G39" s="38" t="s">
        <v>125</v>
      </c>
      <c r="H39" s="38" t="s">
        <v>179</v>
      </c>
      <c r="I39" s="38" t="s">
        <v>176</v>
      </c>
      <c r="J39" s="38" t="s">
        <v>128</v>
      </c>
      <c r="K39" s="38" t="s">
        <v>128</v>
      </c>
      <c r="L39" s="38" t="s">
        <v>180</v>
      </c>
      <c r="M39" s="38" t="s">
        <v>181</v>
      </c>
      <c r="N39" s="38">
        <v>79.5</v>
      </c>
      <c r="O39" s="15"/>
      <c r="P39" s="15"/>
      <c r="Q39" s="15"/>
      <c r="R39" s="38">
        <v>79.5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5"/>
      <c r="AH39" s="15"/>
      <c r="AI39" s="15"/>
      <c r="AJ39" s="15"/>
      <c r="AK39" s="15"/>
      <c r="AL39" s="15"/>
      <c r="AM39" s="15"/>
    </row>
    <row r="40" spans="1:39" x14ac:dyDescent="0.2">
      <c r="A40" s="6"/>
      <c r="B40" s="15"/>
      <c r="C40" s="6"/>
      <c r="D40" s="6"/>
      <c r="E40" s="6"/>
      <c r="F40" s="36">
        <f>SUM(F32:F39)</f>
        <v>50.599999999999994</v>
      </c>
      <c r="G40" s="6"/>
      <c r="H40" s="6"/>
      <c r="I40" s="6"/>
      <c r="J40" s="6"/>
      <c r="K40" s="6"/>
      <c r="L40" s="6"/>
      <c r="M40" s="40"/>
      <c r="N40" s="40">
        <f>SUM(N32:N39)</f>
        <v>192.5</v>
      </c>
      <c r="O40" s="40">
        <f t="shared" ref="O40:AM40" si="1">SUM(O32:O39)</f>
        <v>0</v>
      </c>
      <c r="P40" s="40">
        <f t="shared" si="1"/>
        <v>0</v>
      </c>
      <c r="Q40" s="40">
        <f t="shared" si="1"/>
        <v>0</v>
      </c>
      <c r="R40" s="40">
        <f t="shared" si="1"/>
        <v>79.5</v>
      </c>
      <c r="S40" s="40">
        <f t="shared" si="1"/>
        <v>0</v>
      </c>
      <c r="T40" s="40">
        <f t="shared" si="1"/>
        <v>13</v>
      </c>
      <c r="U40" s="40">
        <f t="shared" si="1"/>
        <v>0</v>
      </c>
      <c r="V40" s="40">
        <f t="shared" si="1"/>
        <v>0</v>
      </c>
      <c r="W40" s="40">
        <f t="shared" si="1"/>
        <v>0</v>
      </c>
      <c r="X40" s="40">
        <f t="shared" si="1"/>
        <v>0</v>
      </c>
      <c r="Y40" s="40">
        <f t="shared" si="1"/>
        <v>0</v>
      </c>
      <c r="Z40" s="40">
        <f t="shared" si="1"/>
        <v>0</v>
      </c>
      <c r="AA40" s="40">
        <f t="shared" si="1"/>
        <v>0</v>
      </c>
      <c r="AB40" s="40">
        <f t="shared" si="1"/>
        <v>0</v>
      </c>
      <c r="AC40" s="40">
        <f t="shared" si="1"/>
        <v>0</v>
      </c>
      <c r="AD40" s="40">
        <f t="shared" si="1"/>
        <v>100</v>
      </c>
      <c r="AE40" s="40">
        <f t="shared" si="1"/>
        <v>0</v>
      </c>
      <c r="AF40" s="40">
        <f t="shared" si="1"/>
        <v>0</v>
      </c>
      <c r="AG40" s="40">
        <f t="shared" si="1"/>
        <v>0</v>
      </c>
      <c r="AH40" s="40">
        <f t="shared" si="1"/>
        <v>0</v>
      </c>
      <c r="AI40" s="40">
        <f t="shared" si="1"/>
        <v>0</v>
      </c>
      <c r="AJ40" s="40">
        <f t="shared" si="1"/>
        <v>0</v>
      </c>
      <c r="AK40" s="40">
        <f t="shared" si="1"/>
        <v>0</v>
      </c>
      <c r="AL40" s="40">
        <f t="shared" si="1"/>
        <v>0</v>
      </c>
      <c r="AM40" s="40">
        <f t="shared" si="1"/>
        <v>0</v>
      </c>
    </row>
    <row r="41" spans="1:39" x14ac:dyDescent="0.2">
      <c r="A41" s="6"/>
      <c r="B41" s="15" t="s">
        <v>218</v>
      </c>
      <c r="C41" s="6">
        <v>1</v>
      </c>
      <c r="D41" s="61">
        <v>4</v>
      </c>
      <c r="E41" s="61">
        <v>7</v>
      </c>
      <c r="F41" s="61">
        <v>15.1</v>
      </c>
      <c r="G41" s="41" t="s">
        <v>125</v>
      </c>
      <c r="H41" s="41" t="s">
        <v>139</v>
      </c>
      <c r="I41" s="41" t="s">
        <v>182</v>
      </c>
      <c r="J41" s="41" t="s">
        <v>128</v>
      </c>
      <c r="K41" s="41" t="s">
        <v>128</v>
      </c>
      <c r="L41" s="41" t="s">
        <v>183</v>
      </c>
      <c r="M41" s="41" t="s">
        <v>181</v>
      </c>
      <c r="N41" s="41">
        <v>72</v>
      </c>
      <c r="O41" s="6"/>
      <c r="P41" s="6"/>
      <c r="Q41" s="6"/>
      <c r="R41" s="41">
        <v>72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6"/>
      <c r="AH41" s="6"/>
      <c r="AI41" s="6"/>
      <c r="AJ41" s="6"/>
      <c r="AK41" s="6"/>
      <c r="AL41" s="6"/>
      <c r="AM41" s="6"/>
    </row>
    <row r="42" spans="1:39" x14ac:dyDescent="0.2">
      <c r="A42" s="6"/>
      <c r="B42" s="15"/>
      <c r="C42" s="6">
        <v>2</v>
      </c>
      <c r="D42" s="61">
        <v>4</v>
      </c>
      <c r="E42" s="61">
        <v>11</v>
      </c>
      <c r="F42" s="61">
        <v>12.6</v>
      </c>
      <c r="G42" s="41" t="s">
        <v>125</v>
      </c>
      <c r="H42" s="41" t="s">
        <v>139</v>
      </c>
      <c r="I42" s="41" t="s">
        <v>184</v>
      </c>
      <c r="J42" s="41" t="s">
        <v>128</v>
      </c>
      <c r="K42" s="41" t="s">
        <v>128</v>
      </c>
      <c r="L42" s="41" t="s">
        <v>183</v>
      </c>
      <c r="M42" s="41" t="s">
        <v>181</v>
      </c>
      <c r="N42" s="41">
        <v>60</v>
      </c>
      <c r="O42" s="6"/>
      <c r="P42" s="6"/>
      <c r="Q42" s="6"/>
      <c r="R42" s="41">
        <v>60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6"/>
      <c r="AH42" s="6"/>
      <c r="AI42" s="6"/>
      <c r="AJ42" s="6"/>
      <c r="AK42" s="6"/>
      <c r="AL42" s="6"/>
      <c r="AM42" s="6"/>
    </row>
    <row r="43" spans="1:39" x14ac:dyDescent="0.2">
      <c r="A43" s="6"/>
      <c r="B43" s="15"/>
      <c r="C43" s="6">
        <v>3</v>
      </c>
      <c r="D43" s="61">
        <v>4</v>
      </c>
      <c r="E43" s="61">
        <v>12</v>
      </c>
      <c r="F43" s="61">
        <v>1.7</v>
      </c>
      <c r="G43" s="41" t="s">
        <v>125</v>
      </c>
      <c r="H43" s="41" t="s">
        <v>139</v>
      </c>
      <c r="I43" s="41" t="s">
        <v>185</v>
      </c>
      <c r="J43" s="41" t="s">
        <v>128</v>
      </c>
      <c r="K43" s="41" t="s">
        <v>128</v>
      </c>
      <c r="L43" s="41" t="s">
        <v>183</v>
      </c>
      <c r="M43" s="41" t="s">
        <v>181</v>
      </c>
      <c r="N43" s="41">
        <v>8.1</v>
      </c>
      <c r="O43" s="6"/>
      <c r="P43" s="6"/>
      <c r="Q43" s="6"/>
      <c r="R43" s="41">
        <v>8.1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6"/>
      <c r="AH43" s="6"/>
      <c r="AI43" s="6"/>
      <c r="AJ43" s="6"/>
      <c r="AK43" s="6"/>
      <c r="AL43" s="6"/>
      <c r="AM43" s="6"/>
    </row>
    <row r="44" spans="1:39" s="4" customFormat="1" x14ac:dyDescent="0.2">
      <c r="A44" s="15"/>
      <c r="B44" s="15"/>
      <c r="C44" s="6">
        <v>4</v>
      </c>
      <c r="D44" s="61">
        <v>14</v>
      </c>
      <c r="E44" s="61">
        <v>8.1199999999999992</v>
      </c>
      <c r="F44" s="61">
        <v>20.6</v>
      </c>
      <c r="G44" s="41" t="s">
        <v>125</v>
      </c>
      <c r="H44" s="41" t="s">
        <v>179</v>
      </c>
      <c r="I44" s="41" t="s">
        <v>184</v>
      </c>
      <c r="J44" s="41" t="s">
        <v>128</v>
      </c>
      <c r="K44" s="41" t="s">
        <v>128</v>
      </c>
      <c r="L44" s="41" t="s">
        <v>183</v>
      </c>
      <c r="M44" s="41" t="s">
        <v>181</v>
      </c>
      <c r="N44" s="41">
        <v>98.1</v>
      </c>
      <c r="O44" s="15"/>
      <c r="P44" s="15"/>
      <c r="Q44" s="15"/>
      <c r="R44" s="41">
        <v>98.1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5"/>
      <c r="AH44" s="15"/>
      <c r="AI44" s="15"/>
      <c r="AJ44" s="15"/>
      <c r="AK44" s="15"/>
      <c r="AL44" s="15"/>
      <c r="AM44" s="15"/>
    </row>
    <row r="45" spans="1:39" x14ac:dyDescent="0.2">
      <c r="A45" s="6"/>
      <c r="B45" s="15"/>
      <c r="C45" s="6"/>
      <c r="D45" s="42"/>
      <c r="E45" s="43"/>
      <c r="F45" s="42">
        <f>SUM(F41:F44)</f>
        <v>50</v>
      </c>
      <c r="G45" s="42"/>
      <c r="H45" s="42"/>
      <c r="I45" s="42"/>
      <c r="J45" s="42"/>
      <c r="K45" s="42"/>
      <c r="L45" s="42"/>
      <c r="M45" s="42"/>
      <c r="N45" s="42">
        <f>SUM(N41:N44)</f>
        <v>238.2</v>
      </c>
      <c r="O45" s="42">
        <f t="shared" ref="O45:AM45" si="2">SUM(O41:O44)</f>
        <v>0</v>
      </c>
      <c r="P45" s="42">
        <f t="shared" si="2"/>
        <v>0</v>
      </c>
      <c r="Q45" s="42">
        <f t="shared" si="2"/>
        <v>0</v>
      </c>
      <c r="R45" s="42">
        <f t="shared" si="2"/>
        <v>238.2</v>
      </c>
      <c r="S45" s="42">
        <f t="shared" si="2"/>
        <v>0</v>
      </c>
      <c r="T45" s="42">
        <f t="shared" si="2"/>
        <v>0</v>
      </c>
      <c r="U45" s="42">
        <f t="shared" si="2"/>
        <v>0</v>
      </c>
      <c r="V45" s="42">
        <f t="shared" si="2"/>
        <v>0</v>
      </c>
      <c r="W45" s="42">
        <f t="shared" si="2"/>
        <v>0</v>
      </c>
      <c r="X45" s="42">
        <f t="shared" si="2"/>
        <v>0</v>
      </c>
      <c r="Y45" s="42">
        <f t="shared" si="2"/>
        <v>0</v>
      </c>
      <c r="Z45" s="42">
        <f t="shared" si="2"/>
        <v>0</v>
      </c>
      <c r="AA45" s="42">
        <f t="shared" si="2"/>
        <v>0</v>
      </c>
      <c r="AB45" s="42">
        <f t="shared" si="2"/>
        <v>0</v>
      </c>
      <c r="AC45" s="42">
        <f t="shared" si="2"/>
        <v>0</v>
      </c>
      <c r="AD45" s="42">
        <f t="shared" si="2"/>
        <v>0</v>
      </c>
      <c r="AE45" s="42">
        <f t="shared" si="2"/>
        <v>0</v>
      </c>
      <c r="AF45" s="42">
        <f t="shared" si="2"/>
        <v>0</v>
      </c>
      <c r="AG45" s="42">
        <f t="shared" si="2"/>
        <v>0</v>
      </c>
      <c r="AH45" s="42">
        <f t="shared" si="2"/>
        <v>0</v>
      </c>
      <c r="AI45" s="42">
        <f t="shared" si="2"/>
        <v>0</v>
      </c>
      <c r="AJ45" s="42">
        <f t="shared" si="2"/>
        <v>0</v>
      </c>
      <c r="AK45" s="42">
        <f t="shared" si="2"/>
        <v>0</v>
      </c>
      <c r="AL45" s="42">
        <f t="shared" si="2"/>
        <v>0</v>
      </c>
      <c r="AM45" s="42">
        <f t="shared" si="2"/>
        <v>0</v>
      </c>
    </row>
    <row r="46" spans="1:39" x14ac:dyDescent="0.2">
      <c r="A46" s="6"/>
      <c r="B46" s="68" t="s">
        <v>219</v>
      </c>
      <c r="C46" s="44">
        <v>1</v>
      </c>
      <c r="D46" s="41">
        <v>60</v>
      </c>
      <c r="E46" s="45" t="s">
        <v>107</v>
      </c>
      <c r="F46" s="41">
        <v>32.799999999999997</v>
      </c>
      <c r="G46" s="41" t="s">
        <v>125</v>
      </c>
      <c r="H46" s="41" t="s">
        <v>139</v>
      </c>
      <c r="I46" s="41" t="s">
        <v>186</v>
      </c>
      <c r="J46" s="41" t="s">
        <v>128</v>
      </c>
      <c r="K46" s="41" t="s">
        <v>128</v>
      </c>
      <c r="L46" s="41" t="s">
        <v>183</v>
      </c>
      <c r="M46" s="41" t="s">
        <v>181</v>
      </c>
      <c r="N46" s="41">
        <v>156.19999999999999</v>
      </c>
      <c r="O46" s="6"/>
      <c r="P46" s="6"/>
      <c r="Q46" s="6"/>
      <c r="R46" s="41">
        <v>156.19999999999999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6"/>
      <c r="AH46" s="6"/>
      <c r="AI46" s="6"/>
      <c r="AJ46" s="6"/>
      <c r="AK46" s="6"/>
      <c r="AL46" s="6"/>
      <c r="AM46" s="6"/>
    </row>
    <row r="47" spans="1:39" x14ac:dyDescent="0.2">
      <c r="A47" s="6"/>
      <c r="B47" s="15"/>
      <c r="C47" s="46"/>
      <c r="D47" s="41">
        <v>60</v>
      </c>
      <c r="E47" s="45" t="s">
        <v>112</v>
      </c>
      <c r="F47" s="41">
        <v>5.7</v>
      </c>
      <c r="G47" s="41" t="s">
        <v>125</v>
      </c>
      <c r="H47" s="41" t="s">
        <v>187</v>
      </c>
      <c r="I47" s="41" t="s">
        <v>188</v>
      </c>
      <c r="J47" s="41" t="s">
        <v>128</v>
      </c>
      <c r="K47" s="41" t="s">
        <v>128</v>
      </c>
      <c r="L47" s="41" t="s">
        <v>183</v>
      </c>
      <c r="M47" s="41" t="s">
        <v>181</v>
      </c>
      <c r="N47" s="41">
        <v>27.1</v>
      </c>
      <c r="O47" s="6"/>
      <c r="P47" s="6"/>
      <c r="Q47" s="6"/>
      <c r="R47" s="41">
        <v>27.1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6"/>
      <c r="AH47" s="6"/>
      <c r="AI47" s="6"/>
      <c r="AJ47" s="6"/>
      <c r="AK47" s="6"/>
      <c r="AL47" s="6"/>
      <c r="AM47" s="6"/>
    </row>
    <row r="48" spans="1:39" s="4" customFormat="1" x14ac:dyDescent="0.2">
      <c r="A48" s="15"/>
      <c r="B48" s="15"/>
      <c r="C48" s="46"/>
      <c r="D48" s="41">
        <v>60</v>
      </c>
      <c r="E48" s="45" t="s">
        <v>111</v>
      </c>
      <c r="F48" s="41">
        <v>11.5</v>
      </c>
      <c r="G48" s="41" t="s">
        <v>189</v>
      </c>
      <c r="H48" s="41" t="s">
        <v>139</v>
      </c>
      <c r="I48" s="41" t="s">
        <v>188</v>
      </c>
      <c r="J48" s="41" t="s">
        <v>128</v>
      </c>
      <c r="K48" s="41" t="s">
        <v>128</v>
      </c>
      <c r="L48" s="41" t="s">
        <v>183</v>
      </c>
      <c r="M48" s="41" t="s">
        <v>181</v>
      </c>
      <c r="N48" s="41">
        <v>54.8</v>
      </c>
      <c r="O48" s="15"/>
      <c r="P48" s="15"/>
      <c r="Q48" s="15"/>
      <c r="R48" s="41">
        <v>54.8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15"/>
      <c r="AH48" s="15"/>
      <c r="AI48" s="15"/>
      <c r="AJ48" s="15"/>
      <c r="AK48" s="15"/>
      <c r="AL48" s="15"/>
      <c r="AM48" s="15"/>
    </row>
    <row r="49" spans="1:39" x14ac:dyDescent="0.2">
      <c r="A49" s="6"/>
      <c r="B49" s="15"/>
      <c r="C49" s="46"/>
      <c r="D49" s="41"/>
      <c r="E49" s="45"/>
      <c r="F49" s="42">
        <f>SUM(F46:F48)</f>
        <v>50</v>
      </c>
      <c r="G49" s="41"/>
      <c r="H49" s="41"/>
      <c r="I49" s="41"/>
      <c r="J49" s="41"/>
      <c r="K49" s="41"/>
      <c r="L49" s="41"/>
      <c r="M49" s="41"/>
      <c r="N49" s="42">
        <f>SUM(N46:N48)</f>
        <v>238.09999999999997</v>
      </c>
      <c r="O49" s="42">
        <f t="shared" ref="O49:AM49" si="3">SUM(O46:O48)</f>
        <v>0</v>
      </c>
      <c r="P49" s="42">
        <f t="shared" si="3"/>
        <v>0</v>
      </c>
      <c r="Q49" s="42">
        <f t="shared" si="3"/>
        <v>0</v>
      </c>
      <c r="R49" s="42">
        <f t="shared" si="3"/>
        <v>238.09999999999997</v>
      </c>
      <c r="S49" s="42">
        <f t="shared" si="3"/>
        <v>0</v>
      </c>
      <c r="T49" s="42">
        <f t="shared" si="3"/>
        <v>0</v>
      </c>
      <c r="U49" s="42">
        <f t="shared" si="3"/>
        <v>0</v>
      </c>
      <c r="V49" s="42">
        <f t="shared" si="3"/>
        <v>0</v>
      </c>
      <c r="W49" s="42">
        <f t="shared" si="3"/>
        <v>0</v>
      </c>
      <c r="X49" s="42">
        <f t="shared" si="3"/>
        <v>0</v>
      </c>
      <c r="Y49" s="42">
        <f t="shared" si="3"/>
        <v>0</v>
      </c>
      <c r="Z49" s="42">
        <f t="shared" si="3"/>
        <v>0</v>
      </c>
      <c r="AA49" s="42">
        <f t="shared" si="3"/>
        <v>0</v>
      </c>
      <c r="AB49" s="42">
        <f t="shared" si="3"/>
        <v>0</v>
      </c>
      <c r="AC49" s="42">
        <f t="shared" si="3"/>
        <v>0</v>
      </c>
      <c r="AD49" s="42">
        <f t="shared" si="3"/>
        <v>0</v>
      </c>
      <c r="AE49" s="42">
        <f t="shared" si="3"/>
        <v>0</v>
      </c>
      <c r="AF49" s="42">
        <f t="shared" si="3"/>
        <v>0</v>
      </c>
      <c r="AG49" s="42">
        <f t="shared" si="3"/>
        <v>0</v>
      </c>
      <c r="AH49" s="42">
        <f t="shared" si="3"/>
        <v>0</v>
      </c>
      <c r="AI49" s="42">
        <f t="shared" si="3"/>
        <v>0</v>
      </c>
      <c r="AJ49" s="42">
        <f t="shared" si="3"/>
        <v>0</v>
      </c>
      <c r="AK49" s="42">
        <f t="shared" si="3"/>
        <v>0</v>
      </c>
      <c r="AL49" s="42">
        <f t="shared" si="3"/>
        <v>0</v>
      </c>
      <c r="AM49" s="42">
        <f t="shared" si="3"/>
        <v>0</v>
      </c>
    </row>
    <row r="50" spans="1:39" x14ac:dyDescent="0.2">
      <c r="A50" s="6"/>
      <c r="B50" s="15" t="s">
        <v>220</v>
      </c>
      <c r="C50" s="44">
        <v>1</v>
      </c>
      <c r="D50" s="41">
        <v>76</v>
      </c>
      <c r="E50" s="45" t="s">
        <v>105</v>
      </c>
      <c r="F50" s="41">
        <v>24.5</v>
      </c>
      <c r="G50" s="47" t="s">
        <v>125</v>
      </c>
      <c r="H50" s="41" t="s">
        <v>168</v>
      </c>
      <c r="I50" s="41" t="s">
        <v>190</v>
      </c>
      <c r="J50" s="41" t="s">
        <v>128</v>
      </c>
      <c r="K50" s="41" t="s">
        <v>128</v>
      </c>
      <c r="L50" s="41" t="s">
        <v>183</v>
      </c>
      <c r="M50" s="41" t="s">
        <v>181</v>
      </c>
      <c r="N50" s="41">
        <v>116.7</v>
      </c>
      <c r="O50" s="6"/>
      <c r="P50" s="6"/>
      <c r="Q50" s="6"/>
      <c r="R50" s="41">
        <v>116.7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6"/>
      <c r="AH50" s="6"/>
      <c r="AI50" s="6"/>
      <c r="AJ50" s="6"/>
      <c r="AK50" s="6"/>
      <c r="AL50" s="6"/>
      <c r="AM50" s="6"/>
    </row>
    <row r="51" spans="1:39" s="4" customFormat="1" x14ac:dyDescent="0.2">
      <c r="A51" s="15"/>
      <c r="B51" s="15"/>
      <c r="C51" s="44"/>
      <c r="D51" s="41">
        <v>72</v>
      </c>
      <c r="E51" s="45" t="s">
        <v>112</v>
      </c>
      <c r="F51" s="41">
        <v>25.5</v>
      </c>
      <c r="G51" s="47" t="s">
        <v>125</v>
      </c>
      <c r="H51" s="41" t="s">
        <v>168</v>
      </c>
      <c r="I51" s="41" t="s">
        <v>190</v>
      </c>
      <c r="J51" s="41" t="s">
        <v>128</v>
      </c>
      <c r="K51" s="41" t="s">
        <v>128</v>
      </c>
      <c r="L51" s="41" t="s">
        <v>183</v>
      </c>
      <c r="M51" s="41" t="s">
        <v>181</v>
      </c>
      <c r="N51" s="41">
        <v>121.4</v>
      </c>
      <c r="O51" s="15"/>
      <c r="P51" s="15"/>
      <c r="Q51" s="15"/>
      <c r="R51" s="41">
        <v>121.4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15"/>
      <c r="AH51" s="15"/>
      <c r="AI51" s="15"/>
      <c r="AJ51" s="15"/>
      <c r="AK51" s="15"/>
      <c r="AL51" s="15"/>
      <c r="AM51" s="15"/>
    </row>
    <row r="52" spans="1:39" x14ac:dyDescent="0.2">
      <c r="A52" s="6"/>
      <c r="B52" s="15"/>
      <c r="C52" s="44"/>
      <c r="D52" s="41"/>
      <c r="E52" s="45"/>
      <c r="F52" s="42">
        <f>SUM(F50:F51)</f>
        <v>50</v>
      </c>
      <c r="G52" s="47" t="s">
        <v>125</v>
      </c>
      <c r="H52" s="41"/>
      <c r="I52" s="41"/>
      <c r="J52" s="41"/>
      <c r="K52" s="41"/>
      <c r="L52" s="41"/>
      <c r="M52" s="41"/>
      <c r="N52" s="42">
        <f>SUM(N50:N51)</f>
        <v>238.10000000000002</v>
      </c>
      <c r="O52" s="42">
        <f t="shared" ref="O52:AM52" si="4">SUM(O50:O51)</f>
        <v>0</v>
      </c>
      <c r="P52" s="42">
        <f t="shared" si="4"/>
        <v>0</v>
      </c>
      <c r="Q52" s="42">
        <f t="shared" si="4"/>
        <v>0</v>
      </c>
      <c r="R52" s="42">
        <f t="shared" si="4"/>
        <v>238.10000000000002</v>
      </c>
      <c r="S52" s="42">
        <f t="shared" si="4"/>
        <v>0</v>
      </c>
      <c r="T52" s="42">
        <f t="shared" si="4"/>
        <v>0</v>
      </c>
      <c r="U52" s="42">
        <f t="shared" si="4"/>
        <v>0</v>
      </c>
      <c r="V52" s="42">
        <f t="shared" si="4"/>
        <v>0</v>
      </c>
      <c r="W52" s="42">
        <f t="shared" si="4"/>
        <v>0</v>
      </c>
      <c r="X52" s="42">
        <f t="shared" si="4"/>
        <v>0</v>
      </c>
      <c r="Y52" s="42">
        <f t="shared" si="4"/>
        <v>0</v>
      </c>
      <c r="Z52" s="42">
        <f t="shared" si="4"/>
        <v>0</v>
      </c>
      <c r="AA52" s="42">
        <f t="shared" si="4"/>
        <v>0</v>
      </c>
      <c r="AB52" s="42">
        <f t="shared" si="4"/>
        <v>0</v>
      </c>
      <c r="AC52" s="42">
        <f t="shared" si="4"/>
        <v>0</v>
      </c>
      <c r="AD52" s="42">
        <f t="shared" si="4"/>
        <v>0</v>
      </c>
      <c r="AE52" s="42">
        <f t="shared" si="4"/>
        <v>0</v>
      </c>
      <c r="AF52" s="42">
        <f t="shared" si="4"/>
        <v>0</v>
      </c>
      <c r="AG52" s="42">
        <f t="shared" si="4"/>
        <v>0</v>
      </c>
      <c r="AH52" s="42">
        <f t="shared" si="4"/>
        <v>0</v>
      </c>
      <c r="AI52" s="42">
        <f t="shared" si="4"/>
        <v>0</v>
      </c>
      <c r="AJ52" s="42">
        <f t="shared" si="4"/>
        <v>0</v>
      </c>
      <c r="AK52" s="42">
        <f t="shared" si="4"/>
        <v>0</v>
      </c>
      <c r="AL52" s="42">
        <f t="shared" si="4"/>
        <v>0</v>
      </c>
      <c r="AM52" s="42">
        <f t="shared" si="4"/>
        <v>0</v>
      </c>
    </row>
    <row r="53" spans="1:39" ht="25.5" x14ac:dyDescent="0.2">
      <c r="A53" s="6"/>
      <c r="B53" s="15" t="s">
        <v>221</v>
      </c>
      <c r="C53" s="6"/>
      <c r="D53" s="62">
        <v>26</v>
      </c>
      <c r="E53" s="62" t="s">
        <v>191</v>
      </c>
      <c r="F53" s="62">
        <v>10.5</v>
      </c>
      <c r="G53" s="47" t="s">
        <v>125</v>
      </c>
      <c r="H53" s="47" t="s">
        <v>139</v>
      </c>
      <c r="I53" s="47" t="s">
        <v>192</v>
      </c>
      <c r="J53" s="41" t="s">
        <v>128</v>
      </c>
      <c r="K53" s="41" t="s">
        <v>128</v>
      </c>
      <c r="L53" s="41" t="s">
        <v>183</v>
      </c>
      <c r="M53" s="41" t="s">
        <v>181</v>
      </c>
      <c r="N53" s="47">
        <v>50</v>
      </c>
      <c r="O53" s="6"/>
      <c r="P53" s="6"/>
      <c r="Q53" s="6"/>
      <c r="R53" s="47">
        <v>50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6"/>
      <c r="AH53" s="6"/>
      <c r="AI53" s="6"/>
      <c r="AJ53" s="6"/>
      <c r="AK53" s="6"/>
      <c r="AL53" s="6"/>
      <c r="AM53" s="6"/>
    </row>
    <row r="54" spans="1:39" x14ac:dyDescent="0.2">
      <c r="A54" s="6"/>
      <c r="B54" s="15"/>
      <c r="C54" s="6">
        <v>4</v>
      </c>
      <c r="D54" s="62">
        <v>26</v>
      </c>
      <c r="E54" s="62">
        <v>12</v>
      </c>
      <c r="F54" s="62">
        <v>4.5999999999999996</v>
      </c>
      <c r="G54" s="47" t="s">
        <v>125</v>
      </c>
      <c r="H54" s="47" t="s">
        <v>139</v>
      </c>
      <c r="I54" s="47" t="s">
        <v>192</v>
      </c>
      <c r="J54" s="41" t="s">
        <v>128</v>
      </c>
      <c r="K54" s="41" t="s">
        <v>128</v>
      </c>
      <c r="L54" s="41" t="s">
        <v>183</v>
      </c>
      <c r="M54" s="41" t="s">
        <v>181</v>
      </c>
      <c r="N54" s="47">
        <v>22</v>
      </c>
      <c r="O54" s="6"/>
      <c r="P54" s="6"/>
      <c r="Q54" s="6"/>
      <c r="R54" s="47">
        <v>22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6"/>
      <c r="AH54" s="6"/>
      <c r="AI54" s="6"/>
      <c r="AJ54" s="6"/>
      <c r="AK54" s="6"/>
      <c r="AL54" s="6"/>
      <c r="AM54" s="6"/>
    </row>
    <row r="55" spans="1:39" ht="25.5" x14ac:dyDescent="0.2">
      <c r="A55" s="6"/>
      <c r="B55" s="15"/>
      <c r="C55" s="6">
        <v>3</v>
      </c>
      <c r="D55" s="62">
        <v>26</v>
      </c>
      <c r="E55" s="62" t="s">
        <v>193</v>
      </c>
      <c r="F55" s="62">
        <v>6.9</v>
      </c>
      <c r="G55" s="47" t="s">
        <v>125</v>
      </c>
      <c r="H55" s="47" t="s">
        <v>139</v>
      </c>
      <c r="I55" s="47" t="s">
        <v>192</v>
      </c>
      <c r="J55" s="41" t="s">
        <v>128</v>
      </c>
      <c r="K55" s="41" t="s">
        <v>128</v>
      </c>
      <c r="L55" s="41" t="s">
        <v>183</v>
      </c>
      <c r="M55" s="41" t="s">
        <v>181</v>
      </c>
      <c r="N55" s="47">
        <v>33</v>
      </c>
      <c r="O55" s="6"/>
      <c r="P55" s="6"/>
      <c r="Q55" s="6"/>
      <c r="R55" s="47">
        <v>33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6"/>
      <c r="AH55" s="6"/>
      <c r="AI55" s="6"/>
      <c r="AJ55" s="6"/>
      <c r="AK55" s="6"/>
      <c r="AL55" s="6"/>
      <c r="AM55" s="6"/>
    </row>
    <row r="56" spans="1:39" ht="25.5" x14ac:dyDescent="0.2">
      <c r="A56" s="6"/>
      <c r="B56" s="15"/>
      <c r="C56" s="6">
        <v>2</v>
      </c>
      <c r="D56" s="62">
        <v>25</v>
      </c>
      <c r="E56" s="62" t="s">
        <v>194</v>
      </c>
      <c r="F56" s="62">
        <v>8.1</v>
      </c>
      <c r="G56" s="47" t="s">
        <v>125</v>
      </c>
      <c r="H56" s="47" t="s">
        <v>139</v>
      </c>
      <c r="I56" s="47" t="s">
        <v>195</v>
      </c>
      <c r="J56" s="41" t="s">
        <v>128</v>
      </c>
      <c r="K56" s="41" t="s">
        <v>128</v>
      </c>
      <c r="L56" s="41" t="s">
        <v>183</v>
      </c>
      <c r="M56" s="41" t="s">
        <v>181</v>
      </c>
      <c r="N56" s="47">
        <v>38.6</v>
      </c>
      <c r="O56" s="16"/>
      <c r="P56" s="16"/>
      <c r="Q56" s="16"/>
      <c r="R56" s="48">
        <v>38.6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16"/>
      <c r="AH56" s="16"/>
      <c r="AI56" s="16"/>
      <c r="AJ56" s="16"/>
      <c r="AK56" s="16"/>
      <c r="AL56" s="16"/>
      <c r="AM56" s="6"/>
    </row>
    <row r="57" spans="1:39" s="4" customFormat="1" ht="26.25" thickBot="1" x14ac:dyDescent="0.25">
      <c r="A57" s="19"/>
      <c r="B57" s="19"/>
      <c r="C57" s="16">
        <v>1</v>
      </c>
      <c r="D57" s="63">
        <v>34</v>
      </c>
      <c r="E57" s="63" t="s">
        <v>196</v>
      </c>
      <c r="F57" s="63">
        <v>20.100000000000001</v>
      </c>
      <c r="G57" s="48" t="s">
        <v>125</v>
      </c>
      <c r="H57" s="48" t="s">
        <v>139</v>
      </c>
      <c r="I57" s="48" t="s">
        <v>195</v>
      </c>
      <c r="J57" s="49" t="s">
        <v>128</v>
      </c>
      <c r="K57" s="49" t="s">
        <v>128</v>
      </c>
      <c r="L57" s="49" t="s">
        <v>183</v>
      </c>
      <c r="M57" s="49" t="s">
        <v>181</v>
      </c>
      <c r="N57" s="48">
        <v>95.7</v>
      </c>
      <c r="O57" s="15"/>
      <c r="P57" s="15"/>
      <c r="Q57" s="15"/>
      <c r="R57" s="35">
        <v>95.7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15"/>
      <c r="AH57" s="15"/>
      <c r="AI57" s="15"/>
      <c r="AJ57" s="15"/>
      <c r="AK57" s="15"/>
      <c r="AL57" s="15"/>
      <c r="AM57" s="19"/>
    </row>
    <row r="58" spans="1:39" s="26" customFormat="1" ht="13.5" thickBot="1" x14ac:dyDescent="0.25">
      <c r="A58" s="54"/>
      <c r="B58" s="52"/>
      <c r="C58" s="52"/>
      <c r="D58" s="64"/>
      <c r="E58" s="64"/>
      <c r="F58" s="65">
        <f>SUM(F53:F57)</f>
        <v>50.2</v>
      </c>
      <c r="G58" s="55"/>
      <c r="H58" s="55"/>
      <c r="I58" s="55"/>
      <c r="J58" s="55"/>
      <c r="K58" s="55"/>
      <c r="L58" s="55"/>
      <c r="M58" s="55"/>
      <c r="N58" s="56">
        <f>SUM(N53:N57)</f>
        <v>239.3</v>
      </c>
      <c r="O58" s="56">
        <f t="shared" ref="O58:AM58" si="5">SUM(O53:O57)</f>
        <v>0</v>
      </c>
      <c r="P58" s="56">
        <f t="shared" si="5"/>
        <v>0</v>
      </c>
      <c r="Q58" s="56">
        <f t="shared" si="5"/>
        <v>0</v>
      </c>
      <c r="R58" s="56">
        <f t="shared" si="5"/>
        <v>239.3</v>
      </c>
      <c r="S58" s="56">
        <f t="shared" si="5"/>
        <v>0</v>
      </c>
      <c r="T58" s="56">
        <f t="shared" si="5"/>
        <v>0</v>
      </c>
      <c r="U58" s="56">
        <f t="shared" si="5"/>
        <v>0</v>
      </c>
      <c r="V58" s="56">
        <f t="shared" si="5"/>
        <v>0</v>
      </c>
      <c r="W58" s="56">
        <f t="shared" si="5"/>
        <v>0</v>
      </c>
      <c r="X58" s="56">
        <f t="shared" si="5"/>
        <v>0</v>
      </c>
      <c r="Y58" s="56">
        <f t="shared" si="5"/>
        <v>0</v>
      </c>
      <c r="Z58" s="56">
        <f t="shared" si="5"/>
        <v>0</v>
      </c>
      <c r="AA58" s="56">
        <f t="shared" si="5"/>
        <v>0</v>
      </c>
      <c r="AB58" s="56">
        <f t="shared" si="5"/>
        <v>0</v>
      </c>
      <c r="AC58" s="56">
        <f t="shared" si="5"/>
        <v>0</v>
      </c>
      <c r="AD58" s="56">
        <f t="shared" si="5"/>
        <v>0</v>
      </c>
      <c r="AE58" s="56">
        <f t="shared" si="5"/>
        <v>0</v>
      </c>
      <c r="AF58" s="56">
        <f t="shared" si="5"/>
        <v>0</v>
      </c>
      <c r="AG58" s="56">
        <f t="shared" si="5"/>
        <v>0</v>
      </c>
      <c r="AH58" s="56">
        <f t="shared" si="5"/>
        <v>0</v>
      </c>
      <c r="AI58" s="56">
        <f t="shared" si="5"/>
        <v>0</v>
      </c>
      <c r="AJ58" s="56">
        <f t="shared" si="5"/>
        <v>0</v>
      </c>
      <c r="AK58" s="56">
        <f t="shared" si="5"/>
        <v>0</v>
      </c>
      <c r="AL58" s="56">
        <f t="shared" si="5"/>
        <v>0</v>
      </c>
      <c r="AM58" s="50">
        <f t="shared" si="5"/>
        <v>0</v>
      </c>
    </row>
    <row r="59" spans="1:39" s="26" customFormat="1" ht="13.5" thickBot="1" x14ac:dyDescent="0.25">
      <c r="A59" s="24"/>
      <c r="B59" s="32"/>
      <c r="C59" s="32"/>
      <c r="D59" s="66"/>
      <c r="E59" s="66"/>
      <c r="F59" s="67">
        <v>250.8</v>
      </c>
      <c r="G59" s="58"/>
      <c r="H59" s="58"/>
      <c r="I59" s="58"/>
      <c r="J59" s="58"/>
      <c r="K59" s="58"/>
      <c r="L59" s="58"/>
      <c r="M59" s="58"/>
      <c r="N59" s="59">
        <f>N40+N45+N49+N52+N58</f>
        <v>1146.2</v>
      </c>
      <c r="O59" s="59">
        <f t="shared" ref="O59:AM59" si="6">O40+O45+O49+O52+O58</f>
        <v>0</v>
      </c>
      <c r="P59" s="59">
        <f t="shared" si="6"/>
        <v>0</v>
      </c>
      <c r="Q59" s="59">
        <f t="shared" si="6"/>
        <v>0</v>
      </c>
      <c r="R59" s="59">
        <f t="shared" si="6"/>
        <v>1033.2</v>
      </c>
      <c r="S59" s="59">
        <f t="shared" si="6"/>
        <v>0</v>
      </c>
      <c r="T59" s="59">
        <f t="shared" si="6"/>
        <v>13</v>
      </c>
      <c r="U59" s="59">
        <f t="shared" si="6"/>
        <v>0</v>
      </c>
      <c r="V59" s="59">
        <f t="shared" si="6"/>
        <v>0</v>
      </c>
      <c r="W59" s="59">
        <f t="shared" si="6"/>
        <v>0</v>
      </c>
      <c r="X59" s="59">
        <f t="shared" si="6"/>
        <v>0</v>
      </c>
      <c r="Y59" s="59">
        <f t="shared" si="6"/>
        <v>0</v>
      </c>
      <c r="Z59" s="59">
        <f t="shared" si="6"/>
        <v>0</v>
      </c>
      <c r="AA59" s="59">
        <f t="shared" si="6"/>
        <v>0</v>
      </c>
      <c r="AB59" s="59">
        <f t="shared" si="6"/>
        <v>0</v>
      </c>
      <c r="AC59" s="59">
        <f t="shared" si="6"/>
        <v>0</v>
      </c>
      <c r="AD59" s="59">
        <f t="shared" si="6"/>
        <v>100</v>
      </c>
      <c r="AE59" s="59">
        <f t="shared" si="6"/>
        <v>0</v>
      </c>
      <c r="AF59" s="59">
        <f t="shared" si="6"/>
        <v>0</v>
      </c>
      <c r="AG59" s="59">
        <f t="shared" si="6"/>
        <v>0</v>
      </c>
      <c r="AH59" s="59">
        <f t="shared" si="6"/>
        <v>0</v>
      </c>
      <c r="AI59" s="59">
        <f t="shared" si="6"/>
        <v>0</v>
      </c>
      <c r="AJ59" s="59">
        <f t="shared" si="6"/>
        <v>0</v>
      </c>
      <c r="AK59" s="59">
        <f t="shared" si="6"/>
        <v>0</v>
      </c>
      <c r="AL59" s="60">
        <f t="shared" si="6"/>
        <v>0</v>
      </c>
      <c r="AM59" s="53">
        <f t="shared" si="6"/>
        <v>0</v>
      </c>
    </row>
    <row r="60" spans="1:39" s="26" customFormat="1" x14ac:dyDescent="0.2">
      <c r="A60" s="70"/>
      <c r="B60" s="76" t="s">
        <v>279</v>
      </c>
      <c r="C60" s="76"/>
      <c r="D60" s="71"/>
      <c r="E60" s="71"/>
      <c r="F60" s="71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3"/>
      <c r="AM60" s="74"/>
    </row>
    <row r="61" spans="1:39" s="26" customFormat="1" x14ac:dyDescent="0.2">
      <c r="A61" s="77"/>
      <c r="B61" s="79" t="s">
        <v>280</v>
      </c>
      <c r="C61" s="77">
        <v>1</v>
      </c>
      <c r="D61" s="78">
        <v>15</v>
      </c>
      <c r="E61" s="78" t="s">
        <v>107</v>
      </c>
      <c r="F61" s="78">
        <v>19.7</v>
      </c>
      <c r="G61" s="75" t="s">
        <v>125</v>
      </c>
      <c r="H61" s="75" t="s">
        <v>281</v>
      </c>
      <c r="I61" s="75" t="s">
        <v>282</v>
      </c>
      <c r="J61" s="75" t="s">
        <v>128</v>
      </c>
      <c r="K61" s="75" t="s">
        <v>283</v>
      </c>
      <c r="L61" s="75" t="s">
        <v>284</v>
      </c>
      <c r="M61" s="75" t="s">
        <v>181</v>
      </c>
      <c r="N61" s="75">
        <v>93.8</v>
      </c>
      <c r="O61" s="75"/>
      <c r="P61" s="75"/>
      <c r="Q61" s="75"/>
      <c r="R61" s="75">
        <v>93.8</v>
      </c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s="26" customFormat="1" x14ac:dyDescent="0.2">
      <c r="A62" s="77"/>
      <c r="B62" s="79"/>
      <c r="C62" s="77">
        <v>2</v>
      </c>
      <c r="D62" s="78">
        <v>15</v>
      </c>
      <c r="E62" s="78" t="s">
        <v>110</v>
      </c>
      <c r="F62" s="78">
        <v>29.2</v>
      </c>
      <c r="G62" s="75" t="s">
        <v>125</v>
      </c>
      <c r="H62" s="75" t="s">
        <v>285</v>
      </c>
      <c r="I62" s="75" t="s">
        <v>282</v>
      </c>
      <c r="J62" s="75" t="s">
        <v>128</v>
      </c>
      <c r="K62" s="75" t="s">
        <v>283</v>
      </c>
      <c r="L62" s="75" t="s">
        <v>284</v>
      </c>
      <c r="M62" s="75" t="s">
        <v>181</v>
      </c>
      <c r="N62" s="75">
        <v>138.99</v>
      </c>
      <c r="O62" s="75"/>
      <c r="P62" s="75"/>
      <c r="Q62" s="75"/>
      <c r="R62" s="75">
        <v>138.99</v>
      </c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s="26" customFormat="1" x14ac:dyDescent="0.2">
      <c r="A63" s="77"/>
      <c r="B63" s="79"/>
      <c r="C63" s="77">
        <v>3</v>
      </c>
      <c r="D63" s="78">
        <v>55</v>
      </c>
      <c r="E63" s="78" t="s">
        <v>108</v>
      </c>
      <c r="F63" s="78">
        <v>5.8</v>
      </c>
      <c r="G63" s="75" t="s">
        <v>125</v>
      </c>
      <c r="H63" s="75" t="s">
        <v>126</v>
      </c>
      <c r="I63" s="75" t="s">
        <v>286</v>
      </c>
      <c r="J63" s="75" t="s">
        <v>128</v>
      </c>
      <c r="K63" s="75" t="s">
        <v>283</v>
      </c>
      <c r="L63" s="75" t="s">
        <v>284</v>
      </c>
      <c r="M63" s="75" t="s">
        <v>181</v>
      </c>
      <c r="N63" s="75">
        <v>27.61</v>
      </c>
      <c r="O63" s="75"/>
      <c r="P63" s="75"/>
      <c r="Q63" s="75"/>
      <c r="R63" s="75">
        <v>27.61</v>
      </c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s="26" customFormat="1" x14ac:dyDescent="0.2">
      <c r="A64" s="77"/>
      <c r="B64" s="79"/>
      <c r="C64" s="77">
        <v>4</v>
      </c>
      <c r="D64" s="78">
        <v>55</v>
      </c>
      <c r="E64" s="78" t="s">
        <v>109</v>
      </c>
      <c r="F64" s="78">
        <v>19</v>
      </c>
      <c r="G64" s="75" t="s">
        <v>125</v>
      </c>
      <c r="H64" s="75" t="s">
        <v>126</v>
      </c>
      <c r="I64" s="75" t="s">
        <v>286</v>
      </c>
      <c r="J64" s="75" t="s">
        <v>128</v>
      </c>
      <c r="K64" s="75" t="s">
        <v>283</v>
      </c>
      <c r="L64" s="75" t="s">
        <v>284</v>
      </c>
      <c r="M64" s="75" t="s">
        <v>181</v>
      </c>
      <c r="N64" s="75">
        <v>90.4</v>
      </c>
      <c r="O64" s="75"/>
      <c r="P64" s="75"/>
      <c r="Q64" s="75"/>
      <c r="R64" s="75">
        <v>90.4</v>
      </c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s="26" customFormat="1" x14ac:dyDescent="0.2">
      <c r="A65" s="77"/>
      <c r="B65" s="79"/>
      <c r="C65" s="77">
        <v>5</v>
      </c>
      <c r="D65" s="78">
        <v>55</v>
      </c>
      <c r="E65" s="78" t="s">
        <v>287</v>
      </c>
      <c r="F65" s="78">
        <v>6.3</v>
      </c>
      <c r="G65" s="75" t="s">
        <v>125</v>
      </c>
      <c r="H65" s="75" t="s">
        <v>126</v>
      </c>
      <c r="I65" s="75" t="s">
        <v>288</v>
      </c>
      <c r="J65" s="75" t="s">
        <v>128</v>
      </c>
      <c r="K65" s="75" t="s">
        <v>283</v>
      </c>
      <c r="L65" s="75" t="s">
        <v>284</v>
      </c>
      <c r="M65" s="75" t="s">
        <v>181</v>
      </c>
      <c r="N65" s="75">
        <v>30</v>
      </c>
      <c r="O65" s="75"/>
      <c r="P65" s="75"/>
      <c r="Q65" s="75"/>
      <c r="R65" s="75">
        <v>30</v>
      </c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s="26" customFormat="1" x14ac:dyDescent="0.2">
      <c r="A66" s="77"/>
      <c r="B66" s="79"/>
      <c r="C66" s="77"/>
      <c r="D66" s="78"/>
      <c r="E66" s="78"/>
      <c r="F66" s="80">
        <f>F61+F62+F63+F64+F65</f>
        <v>79.999999999999986</v>
      </c>
      <c r="G66" s="80"/>
      <c r="H66" s="80"/>
      <c r="I66" s="80"/>
      <c r="J66" s="80"/>
      <c r="K66" s="80"/>
      <c r="L66" s="80"/>
      <c r="M66" s="80"/>
      <c r="N66" s="80">
        <f t="shared" ref="N66:R66" si="7">N61+N62+N63+N64+N65</f>
        <v>380.80000000000007</v>
      </c>
      <c r="O66" s="80"/>
      <c r="P66" s="80"/>
      <c r="Q66" s="80"/>
      <c r="R66" s="80">
        <f t="shared" si="7"/>
        <v>380.80000000000007</v>
      </c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s="26" customFormat="1" x14ac:dyDescent="0.2">
      <c r="A67" s="77"/>
      <c r="B67" s="79" t="s">
        <v>289</v>
      </c>
      <c r="C67" s="77">
        <v>1</v>
      </c>
      <c r="D67" s="78">
        <v>22</v>
      </c>
      <c r="E67" s="78">
        <v>26</v>
      </c>
      <c r="F67" s="78">
        <v>6.7</v>
      </c>
      <c r="G67" s="75" t="s">
        <v>142</v>
      </c>
      <c r="H67" s="75" t="s">
        <v>139</v>
      </c>
      <c r="I67" s="75" t="s">
        <v>290</v>
      </c>
      <c r="J67" s="75" t="s">
        <v>128</v>
      </c>
      <c r="K67" s="75" t="s">
        <v>283</v>
      </c>
      <c r="L67" s="75" t="s">
        <v>284</v>
      </c>
      <c r="M67" s="75" t="s">
        <v>257</v>
      </c>
      <c r="N67" s="75">
        <v>29.5</v>
      </c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>
        <v>29.5</v>
      </c>
      <c r="AE67" s="50"/>
      <c r="AF67" s="50"/>
      <c r="AG67" s="50"/>
      <c r="AH67" s="50"/>
      <c r="AI67" s="50"/>
      <c r="AJ67" s="50"/>
      <c r="AK67" s="50"/>
      <c r="AL67" s="50"/>
      <c r="AM67" s="50"/>
    </row>
    <row r="68" spans="1:39" s="26" customFormat="1" x14ac:dyDescent="0.2">
      <c r="A68" s="77"/>
      <c r="B68" s="79"/>
      <c r="C68" s="77">
        <v>2</v>
      </c>
      <c r="D68" s="78">
        <v>16</v>
      </c>
      <c r="E68" s="78" t="s">
        <v>291</v>
      </c>
      <c r="F68" s="78">
        <v>3</v>
      </c>
      <c r="G68" s="75" t="s">
        <v>142</v>
      </c>
      <c r="H68" s="75" t="s">
        <v>139</v>
      </c>
      <c r="I68" s="75" t="s">
        <v>290</v>
      </c>
      <c r="J68" s="75" t="s">
        <v>128</v>
      </c>
      <c r="K68" s="75" t="s">
        <v>283</v>
      </c>
      <c r="L68" s="75" t="s">
        <v>284</v>
      </c>
      <c r="M68" s="75" t="s">
        <v>257</v>
      </c>
      <c r="N68" s="75">
        <v>13.2</v>
      </c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>
        <v>13.2</v>
      </c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6" customFormat="1" x14ac:dyDescent="0.2">
      <c r="A69" s="77"/>
      <c r="B69" s="79"/>
      <c r="C69" s="77"/>
      <c r="D69" s="78"/>
      <c r="E69" s="78"/>
      <c r="F69" s="80">
        <f>F67+F68</f>
        <v>9.6999999999999993</v>
      </c>
      <c r="G69" s="75"/>
      <c r="H69" s="75"/>
      <c r="I69" s="75"/>
      <c r="J69" s="75"/>
      <c r="K69" s="75"/>
      <c r="L69" s="75"/>
      <c r="M69" s="75"/>
      <c r="N69" s="50">
        <f>N67+N68</f>
        <v>42.7</v>
      </c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>
        <f t="shared" ref="AD69" si="8">AD67+AD68</f>
        <v>42.7</v>
      </c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s="26" customFormat="1" x14ac:dyDescent="0.2">
      <c r="A70" s="77"/>
      <c r="B70" s="79" t="s">
        <v>292</v>
      </c>
      <c r="C70" s="77">
        <v>1</v>
      </c>
      <c r="D70" s="78">
        <v>4</v>
      </c>
      <c r="E70" s="78">
        <v>22</v>
      </c>
      <c r="F70" s="78">
        <v>10.1</v>
      </c>
      <c r="G70" s="75" t="s">
        <v>142</v>
      </c>
      <c r="H70" s="75" t="s">
        <v>126</v>
      </c>
      <c r="I70" s="75" t="s">
        <v>293</v>
      </c>
      <c r="J70" s="75" t="s">
        <v>128</v>
      </c>
      <c r="K70" s="75" t="s">
        <v>283</v>
      </c>
      <c r="L70" s="75" t="s">
        <v>284</v>
      </c>
      <c r="M70" s="75" t="s">
        <v>257</v>
      </c>
      <c r="N70" s="75">
        <v>44.44</v>
      </c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>
        <v>44.44</v>
      </c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 s="26" customFormat="1" x14ac:dyDescent="0.2">
      <c r="A71" s="77"/>
      <c r="B71" s="79"/>
      <c r="C71" s="77"/>
      <c r="D71" s="78"/>
      <c r="E71" s="78"/>
      <c r="F71" s="80">
        <v>10.1</v>
      </c>
      <c r="G71" s="75"/>
      <c r="H71" s="75"/>
      <c r="I71" s="75"/>
      <c r="J71" s="75"/>
      <c r="K71" s="75"/>
      <c r="L71" s="75"/>
      <c r="M71" s="75"/>
      <c r="N71" s="50">
        <v>44.44</v>
      </c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50">
        <f>AD70</f>
        <v>44.44</v>
      </c>
      <c r="AE71" s="50"/>
      <c r="AF71" s="50"/>
      <c r="AG71" s="50"/>
      <c r="AH71" s="50"/>
      <c r="AI71" s="50"/>
      <c r="AJ71" s="50"/>
      <c r="AK71" s="50"/>
      <c r="AL71" s="50"/>
      <c r="AM71" s="50"/>
    </row>
    <row r="72" spans="1:39" s="26" customFormat="1" x14ac:dyDescent="0.2">
      <c r="A72" s="77"/>
      <c r="B72" s="79" t="s">
        <v>294</v>
      </c>
      <c r="C72" s="77">
        <v>1</v>
      </c>
      <c r="D72" s="78">
        <v>15</v>
      </c>
      <c r="E72" s="78">
        <v>20</v>
      </c>
      <c r="F72" s="78">
        <v>2.2999999999999998</v>
      </c>
      <c r="G72" s="75" t="s">
        <v>125</v>
      </c>
      <c r="H72" s="75" t="s">
        <v>168</v>
      </c>
      <c r="I72" s="75" t="s">
        <v>295</v>
      </c>
      <c r="J72" s="75" t="s">
        <v>128</v>
      </c>
      <c r="K72" s="75" t="s">
        <v>283</v>
      </c>
      <c r="L72" s="75" t="s">
        <v>143</v>
      </c>
      <c r="M72" s="75" t="s">
        <v>130</v>
      </c>
      <c r="N72" s="75">
        <v>10.9</v>
      </c>
      <c r="O72" s="75"/>
      <c r="P72" s="75"/>
      <c r="Q72" s="75"/>
      <c r="R72" s="75">
        <v>10.9</v>
      </c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39" s="26" customFormat="1" x14ac:dyDescent="0.2">
      <c r="A73" s="77"/>
      <c r="B73" s="79"/>
      <c r="C73" s="77">
        <v>2</v>
      </c>
      <c r="D73" s="78">
        <v>15</v>
      </c>
      <c r="E73" s="78">
        <v>21</v>
      </c>
      <c r="F73" s="78">
        <v>5.2</v>
      </c>
      <c r="G73" s="75" t="s">
        <v>125</v>
      </c>
      <c r="H73" s="75" t="s">
        <v>168</v>
      </c>
      <c r="I73" s="75" t="s">
        <v>295</v>
      </c>
      <c r="J73" s="75" t="s">
        <v>128</v>
      </c>
      <c r="K73" s="75" t="s">
        <v>283</v>
      </c>
      <c r="L73" s="75" t="s">
        <v>143</v>
      </c>
      <c r="M73" s="75" t="s">
        <v>130</v>
      </c>
      <c r="N73" s="75">
        <v>24.8</v>
      </c>
      <c r="O73" s="75"/>
      <c r="P73" s="75"/>
      <c r="Q73" s="75"/>
      <c r="R73" s="75">
        <v>24.8</v>
      </c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39" s="26" customFormat="1" x14ac:dyDescent="0.2">
      <c r="A74" s="77"/>
      <c r="B74" s="79"/>
      <c r="C74" s="77">
        <v>3</v>
      </c>
      <c r="D74" s="78">
        <v>15</v>
      </c>
      <c r="E74" s="78" t="s">
        <v>296</v>
      </c>
      <c r="F74" s="78">
        <v>3.7</v>
      </c>
      <c r="G74" s="75" t="s">
        <v>125</v>
      </c>
      <c r="H74" s="75" t="s">
        <v>168</v>
      </c>
      <c r="I74" s="75" t="s">
        <v>274</v>
      </c>
      <c r="J74" s="75" t="s">
        <v>128</v>
      </c>
      <c r="K74" s="75" t="s">
        <v>283</v>
      </c>
      <c r="L74" s="75" t="s">
        <v>143</v>
      </c>
      <c r="M74" s="75" t="s">
        <v>130</v>
      </c>
      <c r="N74" s="75">
        <v>17.600000000000001</v>
      </c>
      <c r="O74" s="75"/>
      <c r="P74" s="75"/>
      <c r="Q74" s="75"/>
      <c r="R74" s="75">
        <v>17.600000000000001</v>
      </c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s="26" customFormat="1" x14ac:dyDescent="0.2">
      <c r="A75" s="77"/>
      <c r="B75" s="79"/>
      <c r="C75" s="77">
        <v>4</v>
      </c>
      <c r="D75" s="78">
        <v>15</v>
      </c>
      <c r="E75" s="78" t="s">
        <v>297</v>
      </c>
      <c r="F75" s="78">
        <v>10</v>
      </c>
      <c r="G75" s="75" t="s">
        <v>125</v>
      </c>
      <c r="H75" s="75" t="s">
        <v>168</v>
      </c>
      <c r="I75" s="75" t="s">
        <v>295</v>
      </c>
      <c r="J75" s="75" t="s">
        <v>128</v>
      </c>
      <c r="K75" s="75" t="s">
        <v>283</v>
      </c>
      <c r="L75" s="75" t="s">
        <v>143</v>
      </c>
      <c r="M75" s="75" t="s">
        <v>130</v>
      </c>
      <c r="N75" s="75">
        <v>47.6</v>
      </c>
      <c r="O75" s="75"/>
      <c r="P75" s="75"/>
      <c r="Q75" s="75"/>
      <c r="R75" s="75">
        <v>47.6</v>
      </c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s="26" customFormat="1" x14ac:dyDescent="0.2">
      <c r="A76" s="77"/>
      <c r="B76" s="79"/>
      <c r="C76" s="77">
        <v>5</v>
      </c>
      <c r="D76" s="78">
        <v>15</v>
      </c>
      <c r="E76" s="78" t="s">
        <v>298</v>
      </c>
      <c r="F76" s="78">
        <v>2.9</v>
      </c>
      <c r="G76" s="75" t="s">
        <v>125</v>
      </c>
      <c r="H76" s="75" t="s">
        <v>168</v>
      </c>
      <c r="I76" s="75" t="s">
        <v>295</v>
      </c>
      <c r="J76" s="75" t="s">
        <v>128</v>
      </c>
      <c r="K76" s="75" t="s">
        <v>283</v>
      </c>
      <c r="L76" s="75" t="s">
        <v>143</v>
      </c>
      <c r="M76" s="75" t="s">
        <v>130</v>
      </c>
      <c r="N76" s="75">
        <v>13.8</v>
      </c>
      <c r="O76" s="75"/>
      <c r="P76" s="75"/>
      <c r="Q76" s="75"/>
      <c r="R76" s="75">
        <v>13.8</v>
      </c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s="26" customFormat="1" x14ac:dyDescent="0.2">
      <c r="A77" s="77"/>
      <c r="B77" s="79"/>
      <c r="C77" s="77">
        <v>6</v>
      </c>
      <c r="D77" s="78">
        <v>16</v>
      </c>
      <c r="E77" s="78">
        <v>15</v>
      </c>
      <c r="F77" s="78">
        <v>1.7</v>
      </c>
      <c r="G77" s="75" t="s">
        <v>125</v>
      </c>
      <c r="H77" s="75" t="s">
        <v>168</v>
      </c>
      <c r="I77" s="75" t="s">
        <v>274</v>
      </c>
      <c r="J77" s="75" t="s">
        <v>128</v>
      </c>
      <c r="K77" s="75" t="s">
        <v>283</v>
      </c>
      <c r="L77" s="75" t="s">
        <v>143</v>
      </c>
      <c r="M77" s="75" t="s">
        <v>130</v>
      </c>
      <c r="N77" s="75">
        <v>8.1</v>
      </c>
      <c r="O77" s="75"/>
      <c r="P77" s="75"/>
      <c r="Q77" s="75"/>
      <c r="R77" s="75">
        <v>8.1</v>
      </c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s="26" customFormat="1" x14ac:dyDescent="0.2">
      <c r="A78" s="77"/>
      <c r="B78" s="79"/>
      <c r="C78" s="77">
        <v>7</v>
      </c>
      <c r="D78" s="78">
        <v>19</v>
      </c>
      <c r="E78" s="78">
        <v>18</v>
      </c>
      <c r="F78" s="78">
        <v>4.9000000000000004</v>
      </c>
      <c r="G78" s="75" t="s">
        <v>125</v>
      </c>
      <c r="H78" s="75" t="s">
        <v>168</v>
      </c>
      <c r="I78" s="75" t="s">
        <v>299</v>
      </c>
      <c r="J78" s="75" t="s">
        <v>128</v>
      </c>
      <c r="K78" s="75" t="s">
        <v>283</v>
      </c>
      <c r="L78" s="75" t="s">
        <v>143</v>
      </c>
      <c r="M78" s="75" t="s">
        <v>130</v>
      </c>
      <c r="N78" s="75">
        <v>23.3</v>
      </c>
      <c r="O78" s="75"/>
      <c r="P78" s="75"/>
      <c r="Q78" s="75"/>
      <c r="R78" s="75">
        <v>23.3</v>
      </c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s="26" customFormat="1" x14ac:dyDescent="0.2">
      <c r="A79" s="77"/>
      <c r="B79" s="79"/>
      <c r="C79" s="77">
        <v>8</v>
      </c>
      <c r="D79" s="78">
        <v>19</v>
      </c>
      <c r="E79" s="78">
        <v>24</v>
      </c>
      <c r="F79" s="78">
        <v>5.0999999999999996</v>
      </c>
      <c r="G79" s="75" t="s">
        <v>125</v>
      </c>
      <c r="H79" s="75" t="s">
        <v>168</v>
      </c>
      <c r="I79" s="75" t="s">
        <v>299</v>
      </c>
      <c r="J79" s="75" t="s">
        <v>128</v>
      </c>
      <c r="K79" s="75" t="s">
        <v>283</v>
      </c>
      <c r="L79" s="75" t="s">
        <v>143</v>
      </c>
      <c r="M79" s="75" t="s">
        <v>130</v>
      </c>
      <c r="N79" s="75">
        <v>24.3</v>
      </c>
      <c r="O79" s="75"/>
      <c r="P79" s="75"/>
      <c r="Q79" s="75"/>
      <c r="R79" s="75">
        <v>24.3</v>
      </c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6" customFormat="1" x14ac:dyDescent="0.2">
      <c r="A80" s="77"/>
      <c r="B80" s="79"/>
      <c r="C80" s="77">
        <v>9</v>
      </c>
      <c r="D80" s="78">
        <v>19</v>
      </c>
      <c r="E80" s="78">
        <v>28</v>
      </c>
      <c r="F80" s="78">
        <v>1.2</v>
      </c>
      <c r="G80" s="75" t="s">
        <v>125</v>
      </c>
      <c r="H80" s="75" t="s">
        <v>168</v>
      </c>
      <c r="I80" s="75" t="s">
        <v>299</v>
      </c>
      <c r="J80" s="75" t="s">
        <v>128</v>
      </c>
      <c r="K80" s="75" t="s">
        <v>283</v>
      </c>
      <c r="L80" s="75" t="s">
        <v>143</v>
      </c>
      <c r="M80" s="75" t="s">
        <v>130</v>
      </c>
      <c r="N80" s="75">
        <v>5.7</v>
      </c>
      <c r="O80" s="75"/>
      <c r="P80" s="75"/>
      <c r="Q80" s="75"/>
      <c r="R80" s="75">
        <v>5.7</v>
      </c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 s="26" customFormat="1" x14ac:dyDescent="0.2">
      <c r="A81" s="77"/>
      <c r="B81" s="79"/>
      <c r="C81" s="77">
        <v>10</v>
      </c>
      <c r="D81" s="78">
        <v>20</v>
      </c>
      <c r="E81" s="78">
        <v>1</v>
      </c>
      <c r="F81" s="78">
        <v>5.2</v>
      </c>
      <c r="G81" s="75" t="s">
        <v>125</v>
      </c>
      <c r="H81" s="75" t="s">
        <v>168</v>
      </c>
      <c r="I81" s="75" t="s">
        <v>299</v>
      </c>
      <c r="J81" s="75" t="s">
        <v>128</v>
      </c>
      <c r="K81" s="75" t="s">
        <v>283</v>
      </c>
      <c r="L81" s="75" t="s">
        <v>143</v>
      </c>
      <c r="M81" s="75" t="s">
        <v>130</v>
      </c>
      <c r="N81" s="75">
        <v>24.8</v>
      </c>
      <c r="O81" s="75"/>
      <c r="P81" s="75"/>
      <c r="Q81" s="75"/>
      <c r="R81" s="75">
        <v>24.8</v>
      </c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1:39" s="26" customFormat="1" x14ac:dyDescent="0.2">
      <c r="A82" s="77"/>
      <c r="B82" s="79"/>
      <c r="C82" s="77">
        <v>11</v>
      </c>
      <c r="D82" s="78">
        <v>20</v>
      </c>
      <c r="E82" s="78">
        <v>2</v>
      </c>
      <c r="F82" s="78">
        <v>6.9</v>
      </c>
      <c r="G82" s="75" t="s">
        <v>125</v>
      </c>
      <c r="H82" s="75" t="s">
        <v>168</v>
      </c>
      <c r="I82" s="75" t="s">
        <v>299</v>
      </c>
      <c r="J82" s="75" t="s">
        <v>128</v>
      </c>
      <c r="K82" s="75" t="s">
        <v>283</v>
      </c>
      <c r="L82" s="75" t="s">
        <v>143</v>
      </c>
      <c r="M82" s="75" t="s">
        <v>130</v>
      </c>
      <c r="N82" s="75">
        <v>32.799999999999997</v>
      </c>
      <c r="O82" s="75"/>
      <c r="P82" s="75"/>
      <c r="Q82" s="75"/>
      <c r="R82" s="75">
        <v>32.799999999999997</v>
      </c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1:39" s="26" customFormat="1" ht="29.25" customHeight="1" x14ac:dyDescent="0.2">
      <c r="A83" s="77"/>
      <c r="B83" s="79"/>
      <c r="C83" s="77">
        <v>12</v>
      </c>
      <c r="D83" s="78">
        <v>20</v>
      </c>
      <c r="E83" s="78">
        <v>3</v>
      </c>
      <c r="F83" s="78">
        <v>13.7</v>
      </c>
      <c r="G83" s="75" t="s">
        <v>125</v>
      </c>
      <c r="H83" s="75" t="s">
        <v>168</v>
      </c>
      <c r="I83" s="75" t="s">
        <v>299</v>
      </c>
      <c r="J83" s="75" t="s">
        <v>307</v>
      </c>
      <c r="K83" s="75" t="s">
        <v>283</v>
      </c>
      <c r="L83" s="75" t="s">
        <v>143</v>
      </c>
      <c r="M83" s="75" t="s">
        <v>130</v>
      </c>
      <c r="N83" s="75">
        <v>65.2</v>
      </c>
      <c r="O83" s="75"/>
      <c r="P83" s="75"/>
      <c r="Q83" s="75"/>
      <c r="R83" s="75">
        <v>65.2</v>
      </c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6" customFormat="1" x14ac:dyDescent="0.2">
      <c r="A84" s="77"/>
      <c r="B84" s="79"/>
      <c r="C84" s="77">
        <v>13</v>
      </c>
      <c r="D84" s="78">
        <v>20</v>
      </c>
      <c r="E84" s="78">
        <v>7</v>
      </c>
      <c r="F84" s="78">
        <v>1.6</v>
      </c>
      <c r="G84" s="75" t="s">
        <v>125</v>
      </c>
      <c r="H84" s="75" t="s">
        <v>168</v>
      </c>
      <c r="I84" s="75" t="s">
        <v>299</v>
      </c>
      <c r="J84" s="75" t="s">
        <v>128</v>
      </c>
      <c r="K84" s="75" t="s">
        <v>283</v>
      </c>
      <c r="L84" s="75" t="s">
        <v>143</v>
      </c>
      <c r="M84" s="75" t="s">
        <v>130</v>
      </c>
      <c r="N84" s="75">
        <v>7.6</v>
      </c>
      <c r="O84" s="75"/>
      <c r="P84" s="75"/>
      <c r="Q84" s="75"/>
      <c r="R84" s="75">
        <v>7.6</v>
      </c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1:39" s="26" customFormat="1" x14ac:dyDescent="0.2">
      <c r="A85" s="77"/>
      <c r="B85" s="79"/>
      <c r="C85" s="77">
        <v>14</v>
      </c>
      <c r="D85" s="78">
        <v>20</v>
      </c>
      <c r="E85" s="78">
        <v>9</v>
      </c>
      <c r="F85" s="78">
        <v>1.5</v>
      </c>
      <c r="G85" s="75" t="s">
        <v>125</v>
      </c>
      <c r="H85" s="75" t="s">
        <v>168</v>
      </c>
      <c r="I85" s="75" t="s">
        <v>295</v>
      </c>
      <c r="J85" s="75" t="s">
        <v>128</v>
      </c>
      <c r="K85" s="75" t="s">
        <v>283</v>
      </c>
      <c r="L85" s="75" t="s">
        <v>143</v>
      </c>
      <c r="M85" s="75" t="s">
        <v>130</v>
      </c>
      <c r="N85" s="75">
        <v>7.1</v>
      </c>
      <c r="O85" s="75"/>
      <c r="P85" s="75"/>
      <c r="Q85" s="75"/>
      <c r="R85" s="75">
        <v>7.1</v>
      </c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6" customFormat="1" x14ac:dyDescent="0.2">
      <c r="A86" s="77"/>
      <c r="B86" s="79"/>
      <c r="C86" s="77">
        <v>15</v>
      </c>
      <c r="D86" s="77">
        <v>20</v>
      </c>
      <c r="E86" s="77">
        <v>10</v>
      </c>
      <c r="F86" s="77">
        <v>1.7</v>
      </c>
      <c r="G86" s="77" t="s">
        <v>125</v>
      </c>
      <c r="H86" s="77" t="s">
        <v>168</v>
      </c>
      <c r="I86" s="77" t="s">
        <v>295</v>
      </c>
      <c r="J86" s="77" t="s">
        <v>307</v>
      </c>
      <c r="K86" s="77" t="s">
        <v>283</v>
      </c>
      <c r="L86" s="77" t="s">
        <v>143</v>
      </c>
      <c r="M86" s="77" t="s">
        <v>130</v>
      </c>
      <c r="N86" s="77">
        <v>8.1</v>
      </c>
      <c r="O86" s="77"/>
      <c r="P86" s="77"/>
      <c r="Q86" s="77"/>
      <c r="R86" s="77">
        <v>8.1</v>
      </c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:39" s="26" customFormat="1" x14ac:dyDescent="0.2">
      <c r="A87" s="77"/>
      <c r="B87" s="79"/>
      <c r="C87" s="77">
        <v>16</v>
      </c>
      <c r="D87" s="77">
        <v>20</v>
      </c>
      <c r="E87" s="77">
        <v>11</v>
      </c>
      <c r="F87" s="77">
        <v>0.7</v>
      </c>
      <c r="G87" s="77" t="s">
        <v>125</v>
      </c>
      <c r="H87" s="77" t="s">
        <v>168</v>
      </c>
      <c r="I87" s="77" t="s">
        <v>299</v>
      </c>
      <c r="J87" s="77" t="s">
        <v>307</v>
      </c>
      <c r="K87" s="77" t="s">
        <v>283</v>
      </c>
      <c r="L87" s="77" t="s">
        <v>143</v>
      </c>
      <c r="M87" s="77" t="s">
        <v>130</v>
      </c>
      <c r="N87" s="77">
        <v>3.3</v>
      </c>
      <c r="O87" s="77"/>
      <c r="P87" s="77"/>
      <c r="Q87" s="77"/>
      <c r="R87" s="77">
        <v>3.3</v>
      </c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s="26" customFormat="1" x14ac:dyDescent="0.2">
      <c r="A88" s="77"/>
      <c r="B88" s="79"/>
      <c r="C88" s="77">
        <v>17</v>
      </c>
      <c r="D88" s="77">
        <v>20</v>
      </c>
      <c r="E88" s="77" t="s">
        <v>154</v>
      </c>
      <c r="F88" s="77">
        <v>9.5</v>
      </c>
      <c r="G88" s="77" t="s">
        <v>125</v>
      </c>
      <c r="H88" s="77" t="s">
        <v>168</v>
      </c>
      <c r="I88" s="77" t="s">
        <v>299</v>
      </c>
      <c r="J88" s="77" t="s">
        <v>307</v>
      </c>
      <c r="K88" s="77" t="s">
        <v>283</v>
      </c>
      <c r="L88" s="77" t="s">
        <v>143</v>
      </c>
      <c r="M88" s="77" t="s">
        <v>130</v>
      </c>
      <c r="N88" s="77">
        <v>45.2</v>
      </c>
      <c r="O88" s="77"/>
      <c r="P88" s="77"/>
      <c r="Q88" s="77"/>
      <c r="R88" s="77">
        <v>45.2</v>
      </c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s="26" customFormat="1" x14ac:dyDescent="0.2">
      <c r="A89" s="77"/>
      <c r="B89" s="79"/>
      <c r="C89" s="77">
        <v>18</v>
      </c>
      <c r="D89" s="77">
        <v>20</v>
      </c>
      <c r="E89" s="77" t="s">
        <v>155</v>
      </c>
      <c r="F89" s="77">
        <v>4.4000000000000004</v>
      </c>
      <c r="G89" s="77" t="s">
        <v>125</v>
      </c>
      <c r="H89" s="77" t="s">
        <v>168</v>
      </c>
      <c r="I89" s="77" t="s">
        <v>299</v>
      </c>
      <c r="J89" s="77" t="s">
        <v>307</v>
      </c>
      <c r="K89" s="77" t="s">
        <v>283</v>
      </c>
      <c r="L89" s="77" t="s">
        <v>143</v>
      </c>
      <c r="M89" s="77" t="s">
        <v>130</v>
      </c>
      <c r="N89" s="77">
        <v>20.9</v>
      </c>
      <c r="O89" s="77"/>
      <c r="P89" s="77"/>
      <c r="Q89" s="77"/>
      <c r="R89" s="77">
        <v>20.9</v>
      </c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1:39" s="26" customFormat="1" x14ac:dyDescent="0.2">
      <c r="A90" s="77"/>
      <c r="B90" s="79"/>
      <c r="C90" s="77">
        <v>19</v>
      </c>
      <c r="D90" s="77">
        <v>24</v>
      </c>
      <c r="E90" s="77" t="s">
        <v>241</v>
      </c>
      <c r="F90" s="77">
        <v>8.1</v>
      </c>
      <c r="G90" s="77" t="s">
        <v>125</v>
      </c>
      <c r="H90" s="77" t="s">
        <v>168</v>
      </c>
      <c r="I90" s="77" t="s">
        <v>299</v>
      </c>
      <c r="J90" s="77" t="s">
        <v>128</v>
      </c>
      <c r="K90" s="77" t="s">
        <v>283</v>
      </c>
      <c r="L90" s="77" t="s">
        <v>143</v>
      </c>
      <c r="M90" s="77" t="s">
        <v>130</v>
      </c>
      <c r="N90" s="77">
        <v>38.6</v>
      </c>
      <c r="O90" s="77"/>
      <c r="P90" s="77"/>
      <c r="Q90" s="77"/>
      <c r="R90" s="77">
        <v>38.6</v>
      </c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1:39" s="26" customFormat="1" x14ac:dyDescent="0.2">
      <c r="A91" s="77"/>
      <c r="B91" s="79"/>
      <c r="C91" s="77">
        <v>20</v>
      </c>
      <c r="D91" s="77">
        <v>24</v>
      </c>
      <c r="E91" s="77">
        <v>19</v>
      </c>
      <c r="F91" s="77">
        <v>6.4</v>
      </c>
      <c r="G91" s="77" t="s">
        <v>125</v>
      </c>
      <c r="H91" s="77" t="s">
        <v>168</v>
      </c>
      <c r="I91" s="77" t="s">
        <v>299</v>
      </c>
      <c r="J91" s="77" t="s">
        <v>128</v>
      </c>
      <c r="K91" s="77" t="s">
        <v>283</v>
      </c>
      <c r="L91" s="77" t="s">
        <v>143</v>
      </c>
      <c r="M91" s="77" t="s">
        <v>130</v>
      </c>
      <c r="N91" s="77">
        <v>30.4</v>
      </c>
      <c r="O91" s="77"/>
      <c r="P91" s="77"/>
      <c r="Q91" s="77"/>
      <c r="R91" s="77">
        <v>30.4</v>
      </c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39" s="26" customFormat="1" x14ac:dyDescent="0.2">
      <c r="A92" s="77"/>
      <c r="B92" s="79"/>
      <c r="C92" s="77">
        <v>21</v>
      </c>
      <c r="D92" s="77">
        <v>24</v>
      </c>
      <c r="E92" s="77">
        <v>28</v>
      </c>
      <c r="F92" s="77">
        <v>3</v>
      </c>
      <c r="G92" s="77" t="s">
        <v>125</v>
      </c>
      <c r="H92" s="77" t="s">
        <v>168</v>
      </c>
      <c r="I92" s="77" t="s">
        <v>299</v>
      </c>
      <c r="J92" s="77" t="s">
        <v>128</v>
      </c>
      <c r="K92" s="77" t="s">
        <v>283</v>
      </c>
      <c r="L92" s="77" t="s">
        <v>143</v>
      </c>
      <c r="M92" s="77" t="s">
        <v>130</v>
      </c>
      <c r="N92" s="77">
        <v>14.2</v>
      </c>
      <c r="O92" s="77"/>
      <c r="P92" s="77"/>
      <c r="Q92" s="77"/>
      <c r="R92" s="77">
        <v>14.2</v>
      </c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1:39" s="26" customFormat="1" x14ac:dyDescent="0.2">
      <c r="A93" s="77"/>
      <c r="B93" s="79"/>
      <c r="C93" s="77"/>
      <c r="D93" s="77"/>
      <c r="E93" s="77"/>
      <c r="F93" s="79">
        <f>SUM(F72:F92)</f>
        <v>99.7</v>
      </c>
      <c r="G93" s="77"/>
      <c r="H93" s="77"/>
      <c r="I93" s="77"/>
      <c r="J93" s="77"/>
      <c r="K93" s="77"/>
      <c r="L93" s="77"/>
      <c r="M93" s="77"/>
      <c r="N93" s="79">
        <f>SUM(N72:N92)</f>
        <v>474.3</v>
      </c>
      <c r="O93" s="77"/>
      <c r="P93" s="77"/>
      <c r="Q93" s="77"/>
      <c r="R93" s="79">
        <v>474.3</v>
      </c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1:39" s="26" customFormat="1" x14ac:dyDescent="0.2">
      <c r="A94" s="77"/>
      <c r="B94" s="79" t="s">
        <v>300</v>
      </c>
      <c r="C94" s="77">
        <v>1</v>
      </c>
      <c r="D94" s="77">
        <v>30</v>
      </c>
      <c r="E94" s="77" t="s">
        <v>105</v>
      </c>
      <c r="F94" s="77">
        <v>6.4</v>
      </c>
      <c r="G94" s="77" t="s">
        <v>301</v>
      </c>
      <c r="H94" s="77" t="s">
        <v>254</v>
      </c>
      <c r="I94" s="77" t="s">
        <v>141</v>
      </c>
      <c r="J94" s="77" t="s">
        <v>128</v>
      </c>
      <c r="K94" s="77" t="s">
        <v>306</v>
      </c>
      <c r="L94" s="77" t="s">
        <v>129</v>
      </c>
      <c r="M94" s="77" t="s">
        <v>303</v>
      </c>
      <c r="N94" s="77"/>
      <c r="O94" s="77">
        <f>U94</f>
        <v>160</v>
      </c>
      <c r="P94" s="77"/>
      <c r="Q94" s="77"/>
      <c r="R94" s="77"/>
      <c r="S94" s="77"/>
      <c r="T94" s="77"/>
      <c r="U94" s="77">
        <v>160</v>
      </c>
      <c r="V94" s="77"/>
      <c r="W94" s="77"/>
      <c r="X94" s="77"/>
      <c r="Y94" s="77"/>
      <c r="Z94" s="77"/>
      <c r="AA94" s="77"/>
      <c r="AB94" s="77"/>
      <c r="AC94" s="77"/>
      <c r="AD94" s="77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s="26" customFormat="1" x14ac:dyDescent="0.2">
      <c r="A95" s="77"/>
      <c r="B95" s="79"/>
      <c r="C95" s="77">
        <v>2</v>
      </c>
      <c r="D95" s="77">
        <v>30</v>
      </c>
      <c r="E95" s="77" t="s">
        <v>106</v>
      </c>
      <c r="F95" s="77">
        <v>4.2</v>
      </c>
      <c r="G95" s="77" t="s">
        <v>301</v>
      </c>
      <c r="H95" s="77" t="s">
        <v>254</v>
      </c>
      <c r="I95" s="77" t="s">
        <v>141</v>
      </c>
      <c r="J95" s="77" t="s">
        <v>128</v>
      </c>
      <c r="K95" s="77" t="s">
        <v>302</v>
      </c>
      <c r="L95" s="77" t="s">
        <v>129</v>
      </c>
      <c r="M95" s="77" t="s">
        <v>303</v>
      </c>
      <c r="N95" s="77"/>
      <c r="O95" s="77">
        <f t="shared" ref="O95:O98" si="9">U95</f>
        <v>105</v>
      </c>
      <c r="P95" s="77"/>
      <c r="Q95" s="77"/>
      <c r="R95" s="77"/>
      <c r="S95" s="77"/>
      <c r="T95" s="77"/>
      <c r="U95" s="77">
        <v>105</v>
      </c>
      <c r="V95" s="77"/>
      <c r="W95" s="77"/>
      <c r="X95" s="77"/>
      <c r="Y95" s="77"/>
      <c r="Z95" s="77"/>
      <c r="AA95" s="77"/>
      <c r="AB95" s="77"/>
      <c r="AC95" s="77"/>
      <c r="AD95" s="77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1:39" s="26" customFormat="1" x14ac:dyDescent="0.2">
      <c r="A96" s="77"/>
      <c r="B96" s="79"/>
      <c r="C96" s="77">
        <v>3</v>
      </c>
      <c r="D96" s="77">
        <v>36</v>
      </c>
      <c r="E96" s="77" t="s">
        <v>107</v>
      </c>
      <c r="F96" s="77">
        <v>0.5</v>
      </c>
      <c r="G96" s="77" t="s">
        <v>301</v>
      </c>
      <c r="H96" s="77" t="s">
        <v>304</v>
      </c>
      <c r="I96" s="77" t="s">
        <v>290</v>
      </c>
      <c r="J96" s="77" t="s">
        <v>128</v>
      </c>
      <c r="K96" s="77" t="s">
        <v>302</v>
      </c>
      <c r="L96" s="77" t="s">
        <v>129</v>
      </c>
      <c r="M96" s="77" t="s">
        <v>303</v>
      </c>
      <c r="N96" s="77"/>
      <c r="O96" s="77">
        <f t="shared" si="9"/>
        <v>12.5</v>
      </c>
      <c r="P96" s="77"/>
      <c r="Q96" s="77"/>
      <c r="R96" s="77"/>
      <c r="S96" s="77"/>
      <c r="T96" s="77"/>
      <c r="U96" s="77">
        <v>12.5</v>
      </c>
      <c r="V96" s="77"/>
      <c r="W96" s="77"/>
      <c r="X96" s="77"/>
      <c r="Y96" s="77"/>
      <c r="Z96" s="77"/>
      <c r="AA96" s="77"/>
      <c r="AB96" s="77"/>
      <c r="AC96" s="77"/>
      <c r="AD96" s="77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1:39" s="26" customFormat="1" x14ac:dyDescent="0.2">
      <c r="A97" s="77"/>
      <c r="B97" s="77"/>
      <c r="C97" s="77">
        <v>4</v>
      </c>
      <c r="D97" s="77">
        <v>6</v>
      </c>
      <c r="E97" s="77" t="s">
        <v>305</v>
      </c>
      <c r="F97" s="77">
        <v>2.2000000000000002</v>
      </c>
      <c r="G97" s="77" t="s">
        <v>301</v>
      </c>
      <c r="H97" s="77" t="s">
        <v>148</v>
      </c>
      <c r="I97" s="77" t="s">
        <v>290</v>
      </c>
      <c r="J97" s="77" t="s">
        <v>128</v>
      </c>
      <c r="K97" s="77" t="s">
        <v>302</v>
      </c>
      <c r="L97" s="77" t="s">
        <v>129</v>
      </c>
      <c r="M97" s="77" t="s">
        <v>303</v>
      </c>
      <c r="N97" s="77"/>
      <c r="O97" s="77">
        <f t="shared" si="9"/>
        <v>52.5</v>
      </c>
      <c r="P97" s="77"/>
      <c r="Q97" s="77"/>
      <c r="R97" s="77"/>
      <c r="S97" s="77"/>
      <c r="T97" s="77"/>
      <c r="U97" s="77">
        <v>52.5</v>
      </c>
      <c r="V97" s="77"/>
      <c r="W97" s="77"/>
      <c r="X97" s="77"/>
      <c r="Y97" s="77"/>
      <c r="Z97" s="77"/>
      <c r="AA97" s="77"/>
      <c r="AB97" s="77"/>
      <c r="AC97" s="77"/>
      <c r="AD97" s="77"/>
      <c r="AE97" s="29"/>
      <c r="AF97" s="29"/>
      <c r="AG97" s="29"/>
      <c r="AH97" s="29"/>
      <c r="AI97" s="29"/>
      <c r="AJ97" s="29"/>
      <c r="AK97" s="29"/>
      <c r="AL97" s="29"/>
      <c r="AM97" s="29"/>
    </row>
    <row r="98" spans="1:39" s="26" customFormat="1" ht="13.5" thickBot="1" x14ac:dyDescent="0.25">
      <c r="A98" s="81"/>
      <c r="B98" s="81"/>
      <c r="C98" s="81"/>
      <c r="D98" s="81"/>
      <c r="E98" s="81"/>
      <c r="F98" s="82">
        <f>F94+F95+F96+F97</f>
        <v>13.3</v>
      </c>
      <c r="G98" s="82"/>
      <c r="H98" s="82"/>
      <c r="I98" s="82"/>
      <c r="J98" s="82"/>
      <c r="K98" s="82"/>
      <c r="L98" s="82"/>
      <c r="M98" s="82"/>
      <c r="N98" s="82"/>
      <c r="O98" s="81">
        <f t="shared" si="9"/>
        <v>330</v>
      </c>
      <c r="P98" s="82"/>
      <c r="Q98" s="82"/>
      <c r="R98" s="82"/>
      <c r="S98" s="82"/>
      <c r="T98" s="82"/>
      <c r="U98" s="82">
        <f t="shared" ref="U98" si="10">U94+U95+U96+U97</f>
        <v>330</v>
      </c>
      <c r="V98" s="81"/>
      <c r="W98" s="81"/>
      <c r="X98" s="81"/>
      <c r="Y98" s="81"/>
      <c r="Z98" s="81"/>
      <c r="AA98" s="81"/>
      <c r="AB98" s="81"/>
      <c r="AC98" s="81"/>
      <c r="AD98" s="81"/>
      <c r="AE98" s="83"/>
      <c r="AF98" s="83"/>
      <c r="AG98" s="83"/>
      <c r="AH98" s="83"/>
      <c r="AI98" s="83"/>
      <c r="AJ98" s="83"/>
      <c r="AK98" s="83"/>
      <c r="AL98" s="83"/>
      <c r="AM98" s="83"/>
    </row>
    <row r="99" spans="1:39" s="26" customFormat="1" ht="13.5" thickBot="1" x14ac:dyDescent="0.25">
      <c r="A99" s="84"/>
      <c r="B99" s="85"/>
      <c r="C99" s="85"/>
      <c r="D99" s="85"/>
      <c r="E99" s="85"/>
      <c r="F99" s="85">
        <f>F66+F69+F71+F93+F98</f>
        <v>212.8</v>
      </c>
      <c r="G99" s="85"/>
      <c r="H99" s="85"/>
      <c r="I99" s="85"/>
      <c r="J99" s="85"/>
      <c r="K99" s="85"/>
      <c r="L99" s="85"/>
      <c r="M99" s="89"/>
      <c r="N99" s="84">
        <f t="shared" ref="N99" si="11">N66+N69+N71+N93+N98</f>
        <v>942.24</v>
      </c>
      <c r="O99" s="84">
        <f t="shared" ref="O99" si="12">O66+O69+O71+O93+O98</f>
        <v>330</v>
      </c>
      <c r="P99" s="84">
        <f t="shared" ref="P99" si="13">P66+P69+P71+P93+P98</f>
        <v>0</v>
      </c>
      <c r="Q99" s="84">
        <f t="shared" ref="Q99" si="14">Q66+Q69+Q71+Q93+Q98</f>
        <v>0</v>
      </c>
      <c r="R99" s="84">
        <f t="shared" ref="R99" si="15">R66+R69+R71+R93+R98</f>
        <v>855.10000000000014</v>
      </c>
      <c r="S99" s="84">
        <f t="shared" ref="S99" si="16">S66+S69+S71+S93+S98</f>
        <v>0</v>
      </c>
      <c r="T99" s="84">
        <f t="shared" ref="T99" si="17">T66+T69+T71+T93+T98</f>
        <v>0</v>
      </c>
      <c r="U99" s="84">
        <f t="shared" ref="U99" si="18">U66+U69+U71+U93+U98</f>
        <v>330</v>
      </c>
      <c r="V99" s="84">
        <f t="shared" ref="V99" si="19">V66+V69+V71+V93+V98</f>
        <v>0</v>
      </c>
      <c r="W99" s="84">
        <f t="shared" ref="W99" si="20">W66+W69+W71+W93+W98</f>
        <v>0</v>
      </c>
      <c r="X99" s="84">
        <f t="shared" ref="X99" si="21">X66+X69+X71+X93+X98</f>
        <v>0</v>
      </c>
      <c r="Y99" s="84">
        <f t="shared" ref="Y99" si="22">Y66+Y69+Y71+Y93+Y98</f>
        <v>0</v>
      </c>
      <c r="Z99" s="84">
        <f t="shared" ref="Z99" si="23">Z66+Z69+Z71+Z93+Z98</f>
        <v>0</v>
      </c>
      <c r="AA99" s="84">
        <f t="shared" ref="AA99" si="24">AA66+AA69+AA71+AA93+AA98</f>
        <v>0</v>
      </c>
      <c r="AB99" s="84">
        <f t="shared" ref="AB99" si="25">AB66+AB69+AB71+AB93+AB98</f>
        <v>0</v>
      </c>
      <c r="AC99" s="84">
        <f t="shared" ref="AC99" si="26">AC66+AC69+AC71+AC93+AC98</f>
        <v>0</v>
      </c>
      <c r="AD99" s="84">
        <f t="shared" ref="AD99" si="27">AD66+AD69+AD71+AD93+AD98</f>
        <v>87.14</v>
      </c>
      <c r="AE99" s="84">
        <f t="shared" ref="AE99" si="28">AE66+AE69+AE71+AE93+AE98</f>
        <v>0</v>
      </c>
      <c r="AF99" s="25"/>
      <c r="AG99" s="25"/>
      <c r="AH99" s="25"/>
      <c r="AI99" s="25"/>
      <c r="AJ99" s="25"/>
      <c r="AK99" s="25"/>
      <c r="AL99" s="25"/>
      <c r="AM99" s="69"/>
    </row>
    <row r="100" spans="1:39" s="26" customFormat="1" ht="13.5" thickBot="1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</row>
    <row r="101" spans="1:39" s="26" customFormat="1" ht="16.5" thickBot="1" x14ac:dyDescent="0.3">
      <c r="A101" s="86"/>
      <c r="B101" s="87" t="s">
        <v>308</v>
      </c>
      <c r="C101" s="87"/>
      <c r="D101" s="87"/>
      <c r="E101" s="87"/>
      <c r="F101" s="87">
        <f>F30+F59+F99</f>
        <v>544.70000000000005</v>
      </c>
      <c r="G101" s="87">
        <f t="shared" ref="G101:AL101" si="29">G30+G59+G99</f>
        <v>0</v>
      </c>
      <c r="H101" s="87">
        <f t="shared" si="29"/>
        <v>0</v>
      </c>
      <c r="I101" s="87">
        <f t="shared" si="29"/>
        <v>0</v>
      </c>
      <c r="J101" s="87">
        <f t="shared" si="29"/>
        <v>0</v>
      </c>
      <c r="K101" s="87">
        <f t="shared" si="29"/>
        <v>0</v>
      </c>
      <c r="L101" s="87">
        <f t="shared" si="29"/>
        <v>0</v>
      </c>
      <c r="M101" s="87">
        <f t="shared" si="29"/>
        <v>0</v>
      </c>
      <c r="N101" s="87">
        <f>N30+N59+N99</f>
        <v>2382.54</v>
      </c>
      <c r="O101" s="87">
        <f t="shared" ref="O101:AD101" si="30">O30+O59+O99</f>
        <v>330</v>
      </c>
      <c r="P101" s="87">
        <f t="shared" si="30"/>
        <v>0</v>
      </c>
      <c r="Q101" s="87">
        <f t="shared" si="30"/>
        <v>0</v>
      </c>
      <c r="R101" s="87">
        <f t="shared" si="30"/>
        <v>2103.8000000000002</v>
      </c>
      <c r="S101" s="87">
        <f t="shared" si="30"/>
        <v>0</v>
      </c>
      <c r="T101" s="87">
        <f t="shared" si="30"/>
        <v>13</v>
      </c>
      <c r="U101" s="87">
        <f t="shared" si="30"/>
        <v>330</v>
      </c>
      <c r="V101" s="87">
        <f t="shared" si="30"/>
        <v>0</v>
      </c>
      <c r="W101" s="87">
        <f t="shared" si="30"/>
        <v>0</v>
      </c>
      <c r="X101" s="87">
        <f t="shared" si="30"/>
        <v>0</v>
      </c>
      <c r="Y101" s="87">
        <f t="shared" si="30"/>
        <v>0</v>
      </c>
      <c r="Z101" s="87">
        <f t="shared" si="30"/>
        <v>0</v>
      </c>
      <c r="AA101" s="87">
        <f t="shared" si="30"/>
        <v>0</v>
      </c>
      <c r="AB101" s="87">
        <f t="shared" si="30"/>
        <v>0</v>
      </c>
      <c r="AC101" s="87">
        <f t="shared" si="30"/>
        <v>0</v>
      </c>
      <c r="AD101" s="87">
        <f t="shared" si="30"/>
        <v>265.74</v>
      </c>
      <c r="AE101" s="87">
        <f t="shared" si="29"/>
        <v>0</v>
      </c>
      <c r="AF101" s="87">
        <f t="shared" si="29"/>
        <v>0</v>
      </c>
      <c r="AG101" s="87">
        <f t="shared" si="29"/>
        <v>0</v>
      </c>
      <c r="AH101" s="87">
        <f t="shared" si="29"/>
        <v>0</v>
      </c>
      <c r="AI101" s="87">
        <f t="shared" si="29"/>
        <v>0</v>
      </c>
      <c r="AJ101" s="87">
        <f t="shared" si="29"/>
        <v>0</v>
      </c>
      <c r="AK101" s="87">
        <f t="shared" si="29"/>
        <v>0</v>
      </c>
      <c r="AL101" s="87">
        <f t="shared" si="29"/>
        <v>0</v>
      </c>
      <c r="AM101" s="88"/>
    </row>
    <row r="102" spans="1:39" s="26" customForma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</row>
    <row r="103" spans="1:39" s="101" customFormat="1" ht="19.5" x14ac:dyDescent="0.35">
      <c r="A103" s="100"/>
      <c r="B103" s="100" t="s">
        <v>204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</row>
    <row r="104" spans="1:39" s="26" customFormat="1" x14ac:dyDescent="0.2">
      <c r="A104" s="29"/>
      <c r="B104" s="29" t="s">
        <v>267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1:39" s="27" customFormat="1" x14ac:dyDescent="0.2">
      <c r="A105" s="28"/>
      <c r="B105" s="28" t="s">
        <v>258</v>
      </c>
      <c r="C105" s="28"/>
      <c r="D105" s="28">
        <v>4</v>
      </c>
      <c r="E105" s="28" t="s">
        <v>259</v>
      </c>
      <c r="F105" s="28">
        <v>19</v>
      </c>
      <c r="G105" s="28" t="s">
        <v>260</v>
      </c>
      <c r="H105" s="28" t="s">
        <v>148</v>
      </c>
      <c r="I105" s="28" t="s">
        <v>138</v>
      </c>
      <c r="J105" s="28" t="s">
        <v>128</v>
      </c>
      <c r="K105" s="28" t="s">
        <v>128</v>
      </c>
      <c r="L105" s="28" t="s">
        <v>129</v>
      </c>
      <c r="M105" s="28" t="s">
        <v>261</v>
      </c>
      <c r="N105" s="28">
        <v>63.3</v>
      </c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>
        <v>63.3</v>
      </c>
      <c r="AE105" s="28"/>
      <c r="AF105" s="28"/>
      <c r="AG105" s="28"/>
      <c r="AH105" s="28"/>
      <c r="AI105" s="28"/>
      <c r="AJ105" s="28"/>
      <c r="AK105" s="28"/>
      <c r="AL105" s="28"/>
      <c r="AM105" s="28"/>
    </row>
    <row r="106" spans="1:39" s="27" customFormat="1" x14ac:dyDescent="0.2">
      <c r="A106" s="28"/>
      <c r="B106" s="28" t="s">
        <v>258</v>
      </c>
      <c r="C106" s="28"/>
      <c r="D106" s="28">
        <v>4</v>
      </c>
      <c r="E106" s="28" t="s">
        <v>262</v>
      </c>
      <c r="F106" s="28">
        <v>18.8</v>
      </c>
      <c r="G106" s="28" t="s">
        <v>260</v>
      </c>
      <c r="H106" s="28" t="s">
        <v>148</v>
      </c>
      <c r="I106" s="28" t="s">
        <v>138</v>
      </c>
      <c r="J106" s="28" t="s">
        <v>128</v>
      </c>
      <c r="K106" s="28" t="s">
        <v>128</v>
      </c>
      <c r="L106" s="28" t="s">
        <v>129</v>
      </c>
      <c r="M106" s="28" t="s">
        <v>261</v>
      </c>
      <c r="N106" s="28">
        <v>62.7</v>
      </c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>
        <v>62.7</v>
      </c>
      <c r="AE106" s="28"/>
      <c r="AF106" s="28"/>
      <c r="AG106" s="28"/>
      <c r="AH106" s="28"/>
      <c r="AI106" s="28"/>
      <c r="AJ106" s="28"/>
      <c r="AK106" s="28"/>
      <c r="AL106" s="28"/>
      <c r="AM106" s="28"/>
    </row>
    <row r="107" spans="1:39" s="27" customFormat="1" ht="17.25" customHeight="1" x14ac:dyDescent="0.2">
      <c r="A107" s="28"/>
      <c r="B107" s="28" t="s">
        <v>263</v>
      </c>
      <c r="C107" s="28"/>
      <c r="D107" s="28">
        <v>8</v>
      </c>
      <c r="E107" s="28">
        <v>2</v>
      </c>
      <c r="F107" s="28">
        <v>2.6</v>
      </c>
      <c r="G107" s="28" t="s">
        <v>260</v>
      </c>
      <c r="H107" s="28" t="s">
        <v>148</v>
      </c>
      <c r="I107" s="28" t="s">
        <v>138</v>
      </c>
      <c r="J107" s="28" t="s">
        <v>128</v>
      </c>
      <c r="K107" s="28" t="s">
        <v>128</v>
      </c>
      <c r="L107" s="28" t="s">
        <v>129</v>
      </c>
      <c r="M107" s="28" t="s">
        <v>261</v>
      </c>
      <c r="N107" s="28">
        <v>8.6999999999999993</v>
      </c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>
        <v>8.6999999999999993</v>
      </c>
      <c r="AE107" s="28"/>
      <c r="AF107" s="28"/>
      <c r="AG107" s="28"/>
      <c r="AH107" s="28"/>
      <c r="AI107" s="28"/>
      <c r="AJ107" s="28"/>
      <c r="AK107" s="28"/>
      <c r="AL107" s="28"/>
      <c r="AM107" s="28"/>
    </row>
    <row r="108" spans="1:39" s="27" customFormat="1" ht="17.25" customHeight="1" x14ac:dyDescent="0.2">
      <c r="A108" s="28"/>
      <c r="B108" s="28" t="s">
        <v>263</v>
      </c>
      <c r="C108" s="28"/>
      <c r="D108" s="28">
        <v>13</v>
      </c>
      <c r="E108" s="28">
        <v>5</v>
      </c>
      <c r="F108" s="28">
        <v>1.1000000000000001</v>
      </c>
      <c r="G108" s="28" t="s">
        <v>260</v>
      </c>
      <c r="H108" s="28" t="s">
        <v>148</v>
      </c>
      <c r="I108" s="28" t="s">
        <v>138</v>
      </c>
      <c r="J108" s="28" t="s">
        <v>128</v>
      </c>
      <c r="K108" s="28" t="s">
        <v>128</v>
      </c>
      <c r="L108" s="28" t="s">
        <v>129</v>
      </c>
      <c r="M108" s="28" t="s">
        <v>261</v>
      </c>
      <c r="N108" s="28">
        <v>3.7</v>
      </c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>
        <v>3.7</v>
      </c>
      <c r="AE108" s="28"/>
      <c r="AF108" s="28"/>
      <c r="AG108" s="28"/>
      <c r="AH108" s="28"/>
      <c r="AI108" s="28"/>
      <c r="AJ108" s="28"/>
      <c r="AK108" s="28"/>
      <c r="AL108" s="28"/>
      <c r="AM108" s="28"/>
    </row>
    <row r="109" spans="1:39" s="27" customFormat="1" ht="17.25" customHeight="1" x14ac:dyDescent="0.2">
      <c r="A109" s="28"/>
      <c r="B109" s="28" t="s">
        <v>264</v>
      </c>
      <c r="C109" s="28"/>
      <c r="D109" s="28">
        <v>22</v>
      </c>
      <c r="E109" s="28">
        <v>16</v>
      </c>
      <c r="F109" s="28">
        <v>2</v>
      </c>
      <c r="G109" s="28" t="s">
        <v>260</v>
      </c>
      <c r="H109" s="28" t="s">
        <v>148</v>
      </c>
      <c r="I109" s="28" t="s">
        <v>138</v>
      </c>
      <c r="J109" s="28" t="s">
        <v>128</v>
      </c>
      <c r="K109" s="28" t="s">
        <v>128</v>
      </c>
      <c r="L109" s="28" t="s">
        <v>129</v>
      </c>
      <c r="M109" s="28" t="s">
        <v>261</v>
      </c>
      <c r="N109" s="28">
        <v>6.7</v>
      </c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>
        <v>6.7</v>
      </c>
      <c r="AE109" s="28"/>
      <c r="AF109" s="28"/>
      <c r="AG109" s="28"/>
      <c r="AH109" s="28"/>
      <c r="AI109" s="28"/>
      <c r="AJ109" s="28"/>
      <c r="AK109" s="28"/>
      <c r="AL109" s="28"/>
      <c r="AM109" s="28"/>
    </row>
    <row r="110" spans="1:39" s="27" customFormat="1" ht="17.25" customHeight="1" x14ac:dyDescent="0.2">
      <c r="A110" s="28"/>
      <c r="B110" s="28" t="s">
        <v>264</v>
      </c>
      <c r="C110" s="28"/>
      <c r="D110" s="28">
        <v>26</v>
      </c>
      <c r="E110" s="28">
        <v>5</v>
      </c>
      <c r="F110" s="28">
        <v>2</v>
      </c>
      <c r="G110" s="28" t="s">
        <v>260</v>
      </c>
      <c r="H110" s="28" t="s">
        <v>265</v>
      </c>
      <c r="I110" s="28" t="s">
        <v>138</v>
      </c>
      <c r="J110" s="28" t="s">
        <v>128</v>
      </c>
      <c r="K110" s="28" t="s">
        <v>128</v>
      </c>
      <c r="L110" s="28" t="s">
        <v>129</v>
      </c>
      <c r="M110" s="28" t="s">
        <v>261</v>
      </c>
      <c r="N110" s="28">
        <v>6.7</v>
      </c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>
        <v>6.7</v>
      </c>
      <c r="AE110" s="28"/>
      <c r="AF110" s="28"/>
      <c r="AG110" s="28"/>
      <c r="AH110" s="28"/>
      <c r="AI110" s="28"/>
      <c r="AJ110" s="28"/>
      <c r="AK110" s="28"/>
      <c r="AL110" s="28"/>
      <c r="AM110" s="28"/>
    </row>
    <row r="111" spans="1:39" s="27" customFormat="1" ht="17.25" customHeight="1" thickBot="1" x14ac:dyDescent="0.25">
      <c r="A111" s="52"/>
      <c r="B111" s="52" t="s">
        <v>266</v>
      </c>
      <c r="C111" s="52"/>
      <c r="D111" s="52">
        <v>42</v>
      </c>
      <c r="E111" s="52">
        <v>15</v>
      </c>
      <c r="F111" s="52">
        <v>4.5</v>
      </c>
      <c r="G111" s="52" t="s">
        <v>260</v>
      </c>
      <c r="H111" s="52" t="s">
        <v>148</v>
      </c>
      <c r="I111" s="52" t="s">
        <v>138</v>
      </c>
      <c r="J111" s="52" t="s">
        <v>128</v>
      </c>
      <c r="K111" s="52" t="s">
        <v>128</v>
      </c>
      <c r="L111" s="52" t="s">
        <v>129</v>
      </c>
      <c r="M111" s="52" t="s">
        <v>261</v>
      </c>
      <c r="N111" s="52">
        <v>15</v>
      </c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>
        <v>15</v>
      </c>
      <c r="AE111" s="52"/>
      <c r="AF111" s="52"/>
      <c r="AG111" s="52"/>
      <c r="AH111" s="52"/>
      <c r="AI111" s="52"/>
      <c r="AJ111" s="52"/>
      <c r="AK111" s="52"/>
      <c r="AL111" s="52"/>
      <c r="AM111" s="52"/>
    </row>
    <row r="112" spans="1:39" s="27" customFormat="1" ht="17.25" customHeight="1" thickBot="1" x14ac:dyDescent="0.25">
      <c r="A112" s="24"/>
      <c r="B112" s="25"/>
      <c r="C112" s="25"/>
      <c r="D112" s="25"/>
      <c r="E112" s="25"/>
      <c r="F112" s="25">
        <v>50</v>
      </c>
      <c r="G112" s="25"/>
      <c r="H112" s="25"/>
      <c r="I112" s="25"/>
      <c r="J112" s="25"/>
      <c r="K112" s="25"/>
      <c r="L112" s="25"/>
      <c r="M112" s="25"/>
      <c r="N112" s="25">
        <v>166.79999999999995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>
        <v>166.79999999999995</v>
      </c>
      <c r="AE112" s="25"/>
      <c r="AF112" s="25"/>
      <c r="AG112" s="25"/>
      <c r="AH112" s="25"/>
      <c r="AI112" s="25"/>
      <c r="AJ112" s="25"/>
      <c r="AK112" s="25"/>
      <c r="AL112" s="25"/>
      <c r="AM112" s="69"/>
    </row>
    <row r="113" spans="1:39" s="26" customFormat="1" x14ac:dyDescent="0.2">
      <c r="A113" s="29"/>
      <c r="B113" s="29" t="s">
        <v>205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</row>
    <row r="114" spans="1:39" s="37" customFormat="1" ht="31.5" customHeight="1" thickBot="1" x14ac:dyDescent="0.25">
      <c r="A114" s="90"/>
      <c r="B114" s="90" t="s">
        <v>206</v>
      </c>
      <c r="C114" s="90" t="s">
        <v>105</v>
      </c>
      <c r="D114" s="90" t="s">
        <v>207</v>
      </c>
      <c r="E114" s="90" t="s">
        <v>208</v>
      </c>
      <c r="F114" s="90" t="s">
        <v>209</v>
      </c>
      <c r="G114" s="90" t="s">
        <v>210</v>
      </c>
      <c r="H114" s="90" t="s">
        <v>215</v>
      </c>
      <c r="I114" s="90" t="s">
        <v>211</v>
      </c>
      <c r="J114" s="90" t="s">
        <v>212</v>
      </c>
      <c r="K114" s="90" t="s">
        <v>216</v>
      </c>
      <c r="L114" s="90" t="s">
        <v>213</v>
      </c>
      <c r="M114" s="90" t="s">
        <v>214</v>
      </c>
      <c r="N114" s="90">
        <f>X114+Z114+AD114</f>
        <v>25</v>
      </c>
      <c r="O114" s="90"/>
      <c r="P114" s="90"/>
      <c r="Q114" s="90"/>
      <c r="R114" s="90"/>
      <c r="S114" s="90"/>
      <c r="T114" s="90"/>
      <c r="U114" s="90"/>
      <c r="V114" s="90"/>
      <c r="W114" s="90"/>
      <c r="X114" s="90">
        <v>6.3</v>
      </c>
      <c r="Y114" s="90"/>
      <c r="Z114" s="90">
        <v>6.2</v>
      </c>
      <c r="AA114" s="90"/>
      <c r="AB114" s="90"/>
      <c r="AC114" s="90"/>
      <c r="AD114" s="90">
        <v>12.5</v>
      </c>
      <c r="AE114" s="90"/>
      <c r="AF114" s="90"/>
      <c r="AG114" s="90"/>
      <c r="AH114" s="90"/>
      <c r="AI114" s="90"/>
      <c r="AJ114" s="90"/>
      <c r="AK114" s="90"/>
      <c r="AL114" s="90"/>
      <c r="AM114" s="90"/>
    </row>
    <row r="115" spans="1:39" s="26" customFormat="1" ht="13.5" thickBot="1" x14ac:dyDescent="0.25">
      <c r="A115" s="24"/>
      <c r="B115" s="25"/>
      <c r="C115" s="25"/>
      <c r="D115" s="25"/>
      <c r="E115" s="25"/>
      <c r="F115" s="25">
        <v>10</v>
      </c>
      <c r="G115" s="25"/>
      <c r="H115" s="25"/>
      <c r="I115" s="25"/>
      <c r="J115" s="25"/>
      <c r="K115" s="25"/>
      <c r="L115" s="25"/>
      <c r="M115" s="25"/>
      <c r="N115" s="25">
        <v>25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5">
        <v>6.3</v>
      </c>
      <c r="Y115" s="25"/>
      <c r="Z115" s="25">
        <v>6.2</v>
      </c>
      <c r="AA115" s="25"/>
      <c r="AB115" s="25"/>
      <c r="AC115" s="25"/>
      <c r="AD115" s="25">
        <v>12.5</v>
      </c>
      <c r="AE115" s="25"/>
      <c r="AF115" s="25"/>
      <c r="AG115" s="25"/>
      <c r="AH115" s="25"/>
      <c r="AI115" s="25"/>
      <c r="AJ115" s="25"/>
      <c r="AK115" s="25"/>
      <c r="AL115" s="25"/>
      <c r="AM115" s="69"/>
    </row>
    <row r="116" spans="1:39" s="26" customFormat="1" ht="13.5" thickBot="1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</row>
    <row r="117" spans="1:39" s="26" customFormat="1" ht="16.5" thickBot="1" x14ac:dyDescent="0.3">
      <c r="A117" s="91"/>
      <c r="B117" s="92" t="s">
        <v>308</v>
      </c>
      <c r="C117" s="92"/>
      <c r="D117" s="92"/>
      <c r="E117" s="92"/>
      <c r="F117" s="92">
        <f>F112+F115</f>
        <v>60</v>
      </c>
      <c r="G117" s="92"/>
      <c r="H117" s="92"/>
      <c r="I117" s="92"/>
      <c r="J117" s="92"/>
      <c r="K117" s="92"/>
      <c r="L117" s="92"/>
      <c r="M117" s="92"/>
      <c r="N117" s="92">
        <f t="shared" ref="N117:AD117" si="31">N112+N115</f>
        <v>191.79999999999995</v>
      </c>
      <c r="O117" s="92"/>
      <c r="P117" s="92"/>
      <c r="Q117" s="92"/>
      <c r="R117" s="92"/>
      <c r="S117" s="92"/>
      <c r="T117" s="92"/>
      <c r="U117" s="92"/>
      <c r="V117" s="92"/>
      <c r="W117" s="92"/>
      <c r="X117" s="92">
        <f t="shared" si="31"/>
        <v>6.3</v>
      </c>
      <c r="Y117" s="92"/>
      <c r="Z117" s="92">
        <f t="shared" si="31"/>
        <v>6.2</v>
      </c>
      <c r="AA117" s="92"/>
      <c r="AB117" s="92"/>
      <c r="AC117" s="92"/>
      <c r="AD117" s="92">
        <f t="shared" si="31"/>
        <v>179.29999999999995</v>
      </c>
      <c r="AE117" s="92"/>
      <c r="AF117" s="92"/>
      <c r="AG117" s="92"/>
      <c r="AH117" s="92"/>
      <c r="AI117" s="92"/>
      <c r="AJ117" s="92"/>
      <c r="AK117" s="92"/>
      <c r="AL117" s="92"/>
      <c r="AM117" s="93"/>
    </row>
    <row r="118" spans="1:39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28"/>
      <c r="AE118" s="28"/>
      <c r="AF118" s="6"/>
      <c r="AG118" s="6"/>
      <c r="AH118" s="6"/>
      <c r="AI118" s="6"/>
      <c r="AJ118" s="6"/>
      <c r="AK118" s="6"/>
      <c r="AL118" s="6"/>
      <c r="AM118" s="6"/>
    </row>
    <row r="119" spans="1:39" s="99" customFormat="1" ht="19.5" x14ac:dyDescent="0.35">
      <c r="A119" s="102"/>
      <c r="B119" s="102" t="s">
        <v>354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0"/>
      <c r="AE119" s="100"/>
      <c r="AF119" s="102"/>
      <c r="AG119" s="102"/>
      <c r="AH119" s="102"/>
      <c r="AI119" s="102"/>
      <c r="AJ119" s="102"/>
      <c r="AK119" s="102"/>
      <c r="AL119" s="102"/>
      <c r="AM119" s="102"/>
    </row>
    <row r="120" spans="1:39" s="4" customFormat="1" x14ac:dyDescent="0.2">
      <c r="A120" s="15">
        <v>1</v>
      </c>
      <c r="B120" s="15" t="s">
        <v>146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29"/>
      <c r="AE120" s="29"/>
      <c r="AF120" s="15"/>
      <c r="AG120" s="15"/>
      <c r="AH120" s="15"/>
      <c r="AI120" s="15"/>
      <c r="AJ120" s="15"/>
      <c r="AK120" s="15"/>
      <c r="AL120" s="15"/>
      <c r="AM120" s="15"/>
    </row>
    <row r="121" spans="1:39" x14ac:dyDescent="0.2">
      <c r="A121" s="6"/>
      <c r="B121" s="6" t="s">
        <v>223</v>
      </c>
      <c r="C121" s="6">
        <v>1</v>
      </c>
      <c r="D121" s="6">
        <v>12</v>
      </c>
      <c r="E121" s="6">
        <v>25</v>
      </c>
      <c r="F121" s="6">
        <v>1.3</v>
      </c>
      <c r="G121" s="6" t="s">
        <v>142</v>
      </c>
      <c r="H121" s="6" t="s">
        <v>139</v>
      </c>
      <c r="I121" s="6" t="s">
        <v>224</v>
      </c>
      <c r="J121" s="6"/>
      <c r="K121" s="6"/>
      <c r="L121" s="6"/>
      <c r="M121" s="17" t="s">
        <v>174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28"/>
      <c r="AE121" s="28"/>
      <c r="AF121" s="6"/>
      <c r="AG121" s="6"/>
      <c r="AH121" s="6"/>
      <c r="AI121" s="6"/>
      <c r="AJ121" s="6"/>
      <c r="AK121" s="6"/>
      <c r="AL121" s="6"/>
      <c r="AM121" s="6"/>
    </row>
    <row r="122" spans="1:39" x14ac:dyDescent="0.2">
      <c r="A122" s="6"/>
      <c r="B122" s="6"/>
      <c r="C122" s="6">
        <v>2</v>
      </c>
      <c r="D122" s="6">
        <v>1</v>
      </c>
      <c r="E122" s="6">
        <v>17</v>
      </c>
      <c r="F122" s="6">
        <v>2.1</v>
      </c>
      <c r="G122" s="6" t="s">
        <v>142</v>
      </c>
      <c r="H122" s="6" t="s">
        <v>137</v>
      </c>
      <c r="I122" s="6" t="s">
        <v>224</v>
      </c>
      <c r="J122" s="6"/>
      <c r="K122" s="6"/>
      <c r="L122" s="6"/>
      <c r="M122" s="6" t="s">
        <v>174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28"/>
      <c r="AE122" s="28"/>
      <c r="AF122" s="6"/>
      <c r="AG122" s="6"/>
      <c r="AH122" s="6"/>
      <c r="AI122" s="6"/>
      <c r="AJ122" s="6"/>
      <c r="AK122" s="6"/>
      <c r="AL122" s="6"/>
      <c r="AM122" s="6"/>
    </row>
    <row r="123" spans="1:39" x14ac:dyDescent="0.2">
      <c r="A123" s="6"/>
      <c r="B123" s="6"/>
      <c r="C123" s="6">
        <v>3</v>
      </c>
      <c r="D123" s="6">
        <v>8</v>
      </c>
      <c r="E123" s="6">
        <v>16</v>
      </c>
      <c r="F123" s="6">
        <v>0.9</v>
      </c>
      <c r="G123" s="6" t="s">
        <v>142</v>
      </c>
      <c r="H123" s="6" t="s">
        <v>139</v>
      </c>
      <c r="I123" s="6" t="s">
        <v>224</v>
      </c>
      <c r="J123" s="6"/>
      <c r="K123" s="6"/>
      <c r="L123" s="6"/>
      <c r="M123" s="6" t="s">
        <v>174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28"/>
      <c r="AE123" s="28"/>
      <c r="AF123" s="6"/>
      <c r="AG123" s="6"/>
      <c r="AH123" s="6"/>
      <c r="AI123" s="6"/>
      <c r="AJ123" s="6"/>
      <c r="AK123" s="6"/>
      <c r="AL123" s="6"/>
      <c r="AM123" s="6"/>
    </row>
    <row r="124" spans="1:39" x14ac:dyDescent="0.2">
      <c r="A124" s="6"/>
      <c r="B124" s="6"/>
      <c r="C124" s="6">
        <v>4</v>
      </c>
      <c r="D124" s="6">
        <v>9</v>
      </c>
      <c r="E124" s="6">
        <v>29</v>
      </c>
      <c r="F124" s="6">
        <v>0.3</v>
      </c>
      <c r="G124" s="6" t="s">
        <v>142</v>
      </c>
      <c r="H124" s="6" t="s">
        <v>140</v>
      </c>
      <c r="I124" s="6" t="s">
        <v>224</v>
      </c>
      <c r="J124" s="6"/>
      <c r="K124" s="6"/>
      <c r="L124" s="6"/>
      <c r="M124" s="16" t="s">
        <v>174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28"/>
      <c r="AE124" s="28"/>
      <c r="AF124" s="6"/>
      <c r="AG124" s="6"/>
      <c r="AH124" s="6"/>
      <c r="AI124" s="6"/>
      <c r="AJ124" s="6"/>
      <c r="AK124" s="6"/>
      <c r="AL124" s="6"/>
      <c r="AM124" s="6"/>
    </row>
    <row r="125" spans="1:39" x14ac:dyDescent="0.2">
      <c r="A125" s="6"/>
      <c r="B125" s="6"/>
      <c r="C125" s="6">
        <v>5</v>
      </c>
      <c r="D125" s="6">
        <v>16</v>
      </c>
      <c r="E125" s="20" t="s">
        <v>147</v>
      </c>
      <c r="F125" s="6">
        <v>1.6</v>
      </c>
      <c r="G125" s="6" t="s">
        <v>142</v>
      </c>
      <c r="H125" s="6" t="s">
        <v>148</v>
      </c>
      <c r="I125" s="6" t="s">
        <v>224</v>
      </c>
      <c r="J125" s="6"/>
      <c r="K125" s="6"/>
      <c r="L125" s="6"/>
      <c r="M125" s="17" t="s">
        <v>174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28"/>
      <c r="AE125" s="28"/>
      <c r="AF125" s="6"/>
      <c r="AG125" s="6"/>
      <c r="AH125" s="6"/>
      <c r="AI125" s="6"/>
      <c r="AJ125" s="6"/>
      <c r="AK125" s="6"/>
      <c r="AL125" s="6"/>
      <c r="AM125" s="6"/>
    </row>
    <row r="126" spans="1:39" x14ac:dyDescent="0.2">
      <c r="A126" s="6"/>
      <c r="B126" s="6"/>
      <c r="C126" s="6">
        <v>6</v>
      </c>
      <c r="D126" s="6">
        <v>16</v>
      </c>
      <c r="E126" s="20" t="s">
        <v>149</v>
      </c>
      <c r="F126" s="6">
        <v>1.6</v>
      </c>
      <c r="G126" s="6" t="s">
        <v>142</v>
      </c>
      <c r="H126" s="6" t="s">
        <v>148</v>
      </c>
      <c r="I126" s="6" t="s">
        <v>224</v>
      </c>
      <c r="J126" s="6"/>
      <c r="K126" s="6"/>
      <c r="L126" s="6"/>
      <c r="M126" s="6" t="s">
        <v>174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28"/>
      <c r="AE126" s="28"/>
      <c r="AF126" s="6"/>
      <c r="AG126" s="6"/>
      <c r="AH126" s="6"/>
      <c r="AI126" s="6"/>
      <c r="AJ126" s="6"/>
      <c r="AK126" s="6"/>
      <c r="AL126" s="6"/>
      <c r="AM126" s="6"/>
    </row>
    <row r="127" spans="1:39" x14ac:dyDescent="0.2">
      <c r="A127" s="6"/>
      <c r="B127" s="6"/>
      <c r="C127" s="6">
        <v>7</v>
      </c>
      <c r="D127" s="6">
        <v>20</v>
      </c>
      <c r="E127" s="20" t="s">
        <v>150</v>
      </c>
      <c r="F127" s="6">
        <v>1.2</v>
      </c>
      <c r="G127" s="6" t="s">
        <v>142</v>
      </c>
      <c r="H127" s="6" t="s">
        <v>137</v>
      </c>
      <c r="I127" s="6" t="s">
        <v>224</v>
      </c>
      <c r="J127" s="6"/>
      <c r="K127" s="6"/>
      <c r="L127" s="6"/>
      <c r="M127" s="6" t="s">
        <v>174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28"/>
      <c r="AE127" s="28"/>
      <c r="AF127" s="6"/>
      <c r="AG127" s="6"/>
      <c r="AH127" s="6"/>
      <c r="AI127" s="6"/>
      <c r="AJ127" s="6"/>
      <c r="AK127" s="6"/>
      <c r="AL127" s="6"/>
      <c r="AM127" s="6"/>
    </row>
    <row r="128" spans="1:39" x14ac:dyDescent="0.2">
      <c r="A128" s="6"/>
      <c r="B128" s="6"/>
      <c r="C128" s="6">
        <v>8</v>
      </c>
      <c r="D128" s="6">
        <v>22</v>
      </c>
      <c r="E128" s="20" t="s">
        <v>151</v>
      </c>
      <c r="F128" s="6">
        <v>0.2</v>
      </c>
      <c r="G128" s="6" t="s">
        <v>142</v>
      </c>
      <c r="H128" s="6" t="s">
        <v>137</v>
      </c>
      <c r="I128" s="6" t="s">
        <v>224</v>
      </c>
      <c r="J128" s="6"/>
      <c r="K128" s="6"/>
      <c r="L128" s="6"/>
      <c r="M128" s="16" t="s">
        <v>174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28"/>
      <c r="AE128" s="28"/>
      <c r="AF128" s="6"/>
      <c r="AG128" s="6"/>
      <c r="AH128" s="6"/>
      <c r="AI128" s="6"/>
      <c r="AJ128" s="6"/>
      <c r="AK128" s="6"/>
      <c r="AL128" s="6"/>
      <c r="AM128" s="6"/>
    </row>
    <row r="129" spans="1:39" x14ac:dyDescent="0.2">
      <c r="A129" s="6"/>
      <c r="B129" s="6"/>
      <c r="C129" s="6">
        <v>9</v>
      </c>
      <c r="D129" s="6">
        <v>27</v>
      </c>
      <c r="E129" s="20" t="s">
        <v>152</v>
      </c>
      <c r="F129" s="6">
        <v>2.5</v>
      </c>
      <c r="G129" s="6" t="s">
        <v>142</v>
      </c>
      <c r="H129" s="6" t="s">
        <v>137</v>
      </c>
      <c r="I129" s="6" t="s">
        <v>224</v>
      </c>
      <c r="J129" s="6"/>
      <c r="K129" s="6"/>
      <c r="L129" s="6"/>
      <c r="M129" s="17" t="s">
        <v>174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28"/>
      <c r="AE129" s="28"/>
      <c r="AF129" s="6"/>
      <c r="AG129" s="6"/>
      <c r="AH129" s="6"/>
      <c r="AI129" s="6"/>
      <c r="AJ129" s="6"/>
      <c r="AK129" s="6"/>
      <c r="AL129" s="6"/>
      <c r="AM129" s="6"/>
    </row>
    <row r="130" spans="1:39" x14ac:dyDescent="0.2">
      <c r="A130" s="6"/>
      <c r="B130" s="6"/>
      <c r="C130" s="6">
        <v>10</v>
      </c>
      <c r="D130" s="6">
        <v>27</v>
      </c>
      <c r="E130" s="20" t="s">
        <v>153</v>
      </c>
      <c r="F130" s="6">
        <v>2.5</v>
      </c>
      <c r="G130" s="6" t="s">
        <v>142</v>
      </c>
      <c r="H130" s="6" t="s">
        <v>148</v>
      </c>
      <c r="I130" s="6" t="s">
        <v>224</v>
      </c>
      <c r="J130" s="6"/>
      <c r="K130" s="6"/>
      <c r="L130" s="6"/>
      <c r="M130" s="6" t="s">
        <v>174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28"/>
      <c r="AE130" s="28"/>
      <c r="AF130" s="6"/>
      <c r="AG130" s="6"/>
      <c r="AH130" s="6"/>
      <c r="AI130" s="6"/>
      <c r="AJ130" s="6"/>
      <c r="AK130" s="6"/>
      <c r="AL130" s="6"/>
      <c r="AM130" s="6"/>
    </row>
    <row r="131" spans="1:39" x14ac:dyDescent="0.2">
      <c r="A131" s="6"/>
      <c r="B131" s="6"/>
      <c r="C131" s="6">
        <v>11</v>
      </c>
      <c r="D131" s="6">
        <v>48</v>
      </c>
      <c r="E131" s="20" t="s">
        <v>154</v>
      </c>
      <c r="F131" s="6">
        <v>2.5</v>
      </c>
      <c r="G131" s="6" t="s">
        <v>142</v>
      </c>
      <c r="H131" s="6" t="s">
        <v>137</v>
      </c>
      <c r="I131" s="6" t="s">
        <v>224</v>
      </c>
      <c r="J131" s="6"/>
      <c r="K131" s="6"/>
      <c r="L131" s="6"/>
      <c r="M131" s="6" t="s">
        <v>174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28"/>
      <c r="AE131" s="28"/>
      <c r="AF131" s="6"/>
      <c r="AG131" s="6"/>
      <c r="AH131" s="6"/>
      <c r="AI131" s="6"/>
      <c r="AJ131" s="6"/>
      <c r="AK131" s="6"/>
      <c r="AL131" s="6"/>
      <c r="AM131" s="6"/>
    </row>
    <row r="132" spans="1:39" x14ac:dyDescent="0.2">
      <c r="A132" s="6"/>
      <c r="B132" s="6"/>
      <c r="C132" s="6">
        <v>12</v>
      </c>
      <c r="D132" s="6">
        <v>49</v>
      </c>
      <c r="E132" s="20" t="s">
        <v>155</v>
      </c>
      <c r="F132" s="6">
        <v>2.5</v>
      </c>
      <c r="G132" s="6" t="s">
        <v>142</v>
      </c>
      <c r="H132" s="6" t="s">
        <v>137</v>
      </c>
      <c r="I132" s="6" t="s">
        <v>224</v>
      </c>
      <c r="J132" s="6"/>
      <c r="K132" s="6"/>
      <c r="L132" s="6"/>
      <c r="M132" s="16" t="s">
        <v>174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28"/>
      <c r="AE132" s="28"/>
      <c r="AF132" s="6"/>
      <c r="AG132" s="6"/>
      <c r="AH132" s="6"/>
      <c r="AI132" s="6"/>
      <c r="AJ132" s="6"/>
      <c r="AK132" s="6"/>
      <c r="AL132" s="6"/>
      <c r="AM132" s="6"/>
    </row>
    <row r="133" spans="1:39" x14ac:dyDescent="0.2">
      <c r="A133" s="6"/>
      <c r="B133" s="6"/>
      <c r="C133" s="6">
        <v>13</v>
      </c>
      <c r="D133" s="6">
        <v>49</v>
      </c>
      <c r="E133" s="20" t="s">
        <v>156</v>
      </c>
      <c r="F133" s="6">
        <v>1.6</v>
      </c>
      <c r="G133" s="6" t="s">
        <v>142</v>
      </c>
      <c r="H133" s="6" t="s">
        <v>148</v>
      </c>
      <c r="I133" s="6" t="s">
        <v>224</v>
      </c>
      <c r="J133" s="6"/>
      <c r="K133" s="6"/>
      <c r="L133" s="6"/>
      <c r="M133" s="17" t="s">
        <v>174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28"/>
      <c r="AE133" s="28"/>
      <c r="AF133" s="6"/>
      <c r="AG133" s="6"/>
      <c r="AH133" s="6"/>
      <c r="AI133" s="6"/>
      <c r="AJ133" s="6"/>
      <c r="AK133" s="6"/>
      <c r="AL133" s="6"/>
      <c r="AM133" s="6"/>
    </row>
    <row r="134" spans="1:39" x14ac:dyDescent="0.2">
      <c r="A134" s="6"/>
      <c r="B134" s="6"/>
      <c r="C134" s="6">
        <v>14</v>
      </c>
      <c r="D134" s="6">
        <v>49</v>
      </c>
      <c r="E134" s="20" t="s">
        <v>157</v>
      </c>
      <c r="F134" s="6">
        <v>1.7</v>
      </c>
      <c r="G134" s="6" t="s">
        <v>142</v>
      </c>
      <c r="H134" s="6" t="s">
        <v>148</v>
      </c>
      <c r="I134" s="6" t="s">
        <v>224</v>
      </c>
      <c r="J134" s="6"/>
      <c r="K134" s="6"/>
      <c r="L134" s="6"/>
      <c r="M134" s="6" t="s">
        <v>174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28"/>
      <c r="AE134" s="28"/>
      <c r="AF134" s="6"/>
      <c r="AG134" s="6"/>
      <c r="AH134" s="6"/>
      <c r="AI134" s="6"/>
      <c r="AJ134" s="6"/>
      <c r="AK134" s="6"/>
      <c r="AL134" s="6"/>
      <c r="AM134" s="6"/>
    </row>
    <row r="135" spans="1:39" x14ac:dyDescent="0.2">
      <c r="A135" s="6"/>
      <c r="B135" s="6"/>
      <c r="C135" s="6">
        <v>15</v>
      </c>
      <c r="D135" s="6">
        <v>52</v>
      </c>
      <c r="E135" s="20" t="s">
        <v>158</v>
      </c>
      <c r="F135" s="6">
        <v>1</v>
      </c>
      <c r="G135" s="6" t="s">
        <v>142</v>
      </c>
      <c r="H135" s="6" t="s">
        <v>137</v>
      </c>
      <c r="I135" s="6" t="s">
        <v>224</v>
      </c>
      <c r="J135" s="6"/>
      <c r="K135" s="6"/>
      <c r="L135" s="6"/>
      <c r="M135" s="6" t="s">
        <v>174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28"/>
      <c r="AE135" s="28"/>
      <c r="AF135" s="6"/>
      <c r="AG135" s="6"/>
      <c r="AH135" s="6"/>
      <c r="AI135" s="6"/>
      <c r="AJ135" s="6"/>
      <c r="AK135" s="6"/>
      <c r="AL135" s="6"/>
      <c r="AM135" s="6"/>
    </row>
    <row r="136" spans="1:39" s="4" customFormat="1" x14ac:dyDescent="0.2">
      <c r="A136" s="15"/>
      <c r="B136" s="15" t="s">
        <v>225</v>
      </c>
      <c r="C136" s="15"/>
      <c r="D136" s="15"/>
      <c r="E136" s="21"/>
      <c r="F136" s="15">
        <v>23.5</v>
      </c>
      <c r="G136" s="15"/>
      <c r="H136" s="15"/>
      <c r="I136" s="15"/>
      <c r="J136" s="15"/>
      <c r="K136" s="15"/>
      <c r="L136" s="15"/>
      <c r="M136" s="19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29"/>
      <c r="AE136" s="29"/>
      <c r="AF136" s="15"/>
      <c r="AG136" s="15"/>
      <c r="AH136" s="15"/>
      <c r="AI136" s="15"/>
      <c r="AJ136" s="15"/>
      <c r="AK136" s="15"/>
      <c r="AL136" s="15"/>
      <c r="AM136" s="15"/>
    </row>
    <row r="137" spans="1:39" x14ac:dyDescent="0.2">
      <c r="A137" s="6"/>
      <c r="B137" s="6" t="s">
        <v>226</v>
      </c>
      <c r="C137" s="6">
        <v>1</v>
      </c>
      <c r="D137" s="6">
        <v>15</v>
      </c>
      <c r="E137" s="20" t="s">
        <v>159</v>
      </c>
      <c r="F137" s="6">
        <v>1.9</v>
      </c>
      <c r="G137" s="6" t="s">
        <v>142</v>
      </c>
      <c r="H137" s="6" t="s">
        <v>140</v>
      </c>
      <c r="I137" s="6" t="s">
        <v>224</v>
      </c>
      <c r="J137" s="6"/>
      <c r="K137" s="6"/>
      <c r="L137" s="6"/>
      <c r="M137" s="17" t="s">
        <v>174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28"/>
      <c r="AE137" s="28"/>
      <c r="AF137" s="6"/>
      <c r="AG137" s="6"/>
      <c r="AH137" s="6"/>
      <c r="AI137" s="6"/>
      <c r="AJ137" s="6"/>
      <c r="AK137" s="6"/>
      <c r="AL137" s="6"/>
      <c r="AM137" s="6"/>
    </row>
    <row r="138" spans="1:39" x14ac:dyDescent="0.2">
      <c r="A138" s="6"/>
      <c r="B138" s="6" t="s">
        <v>227</v>
      </c>
      <c r="C138" s="6">
        <v>2</v>
      </c>
      <c r="D138" s="6">
        <v>15</v>
      </c>
      <c r="E138" s="20" t="s">
        <v>160</v>
      </c>
      <c r="F138" s="6">
        <v>2.1</v>
      </c>
      <c r="G138" s="6" t="s">
        <v>142</v>
      </c>
      <c r="H138" s="6" t="s">
        <v>140</v>
      </c>
      <c r="I138" s="6" t="s">
        <v>224</v>
      </c>
      <c r="J138" s="6"/>
      <c r="K138" s="6"/>
      <c r="L138" s="6"/>
      <c r="M138" s="6" t="s">
        <v>174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28"/>
      <c r="AE138" s="28"/>
      <c r="AF138" s="6"/>
      <c r="AG138" s="6"/>
      <c r="AH138" s="6"/>
      <c r="AI138" s="6"/>
      <c r="AJ138" s="6"/>
      <c r="AK138" s="6"/>
      <c r="AL138" s="6"/>
      <c r="AM138" s="6"/>
    </row>
    <row r="139" spans="1:39" x14ac:dyDescent="0.2">
      <c r="A139" s="6"/>
      <c r="B139" s="6"/>
      <c r="C139" s="6">
        <v>3</v>
      </c>
      <c r="D139" s="6">
        <v>15</v>
      </c>
      <c r="E139" s="20" t="s">
        <v>161</v>
      </c>
      <c r="F139" s="6">
        <v>2</v>
      </c>
      <c r="G139" s="6" t="s">
        <v>142</v>
      </c>
      <c r="H139" s="6" t="s">
        <v>140</v>
      </c>
      <c r="I139" s="6" t="s">
        <v>224</v>
      </c>
      <c r="J139" s="6"/>
      <c r="K139" s="6"/>
      <c r="L139" s="6"/>
      <c r="M139" s="6" t="s">
        <v>174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28"/>
      <c r="AE139" s="28"/>
      <c r="AF139" s="6"/>
      <c r="AG139" s="6"/>
      <c r="AH139" s="6"/>
      <c r="AI139" s="6"/>
      <c r="AJ139" s="6"/>
      <c r="AK139" s="6"/>
      <c r="AL139" s="6"/>
      <c r="AM139" s="6"/>
    </row>
    <row r="140" spans="1:39" x14ac:dyDescent="0.2">
      <c r="A140" s="6"/>
      <c r="B140" s="6"/>
      <c r="C140" s="6">
        <v>4</v>
      </c>
      <c r="D140" s="6">
        <v>24</v>
      </c>
      <c r="E140" s="20" t="s">
        <v>154</v>
      </c>
      <c r="F140" s="6">
        <v>0.9</v>
      </c>
      <c r="G140" s="6" t="s">
        <v>142</v>
      </c>
      <c r="H140" s="6" t="s">
        <v>148</v>
      </c>
      <c r="I140" s="6" t="s">
        <v>224</v>
      </c>
      <c r="J140" s="6"/>
      <c r="K140" s="6"/>
      <c r="L140" s="6"/>
      <c r="M140" s="16" t="s">
        <v>174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28"/>
      <c r="AE140" s="28"/>
      <c r="AF140" s="6"/>
      <c r="AG140" s="6"/>
      <c r="AH140" s="6"/>
      <c r="AI140" s="6"/>
      <c r="AJ140" s="6"/>
      <c r="AK140" s="6"/>
      <c r="AL140" s="6"/>
      <c r="AM140" s="6"/>
    </row>
    <row r="141" spans="1:39" x14ac:dyDescent="0.2">
      <c r="A141" s="6"/>
      <c r="B141" s="6"/>
      <c r="C141" s="6">
        <v>5</v>
      </c>
      <c r="D141" s="6">
        <v>25</v>
      </c>
      <c r="E141" s="20" t="s">
        <v>163</v>
      </c>
      <c r="F141" s="6">
        <v>0.4</v>
      </c>
      <c r="G141" s="6" t="s">
        <v>142</v>
      </c>
      <c r="H141" s="6" t="s">
        <v>162</v>
      </c>
      <c r="I141" s="6" t="s">
        <v>224</v>
      </c>
      <c r="J141" s="6"/>
      <c r="K141" s="6"/>
      <c r="L141" s="6"/>
      <c r="M141" s="17" t="s">
        <v>174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28"/>
      <c r="AE141" s="28"/>
      <c r="AF141" s="6"/>
      <c r="AG141" s="6"/>
      <c r="AH141" s="6"/>
      <c r="AI141" s="6"/>
      <c r="AJ141" s="6"/>
      <c r="AK141" s="6"/>
      <c r="AL141" s="6"/>
      <c r="AM141" s="6"/>
    </row>
    <row r="142" spans="1:39" x14ac:dyDescent="0.2">
      <c r="A142" s="6"/>
      <c r="B142" s="6"/>
      <c r="C142" s="6">
        <v>6</v>
      </c>
      <c r="D142" s="6">
        <v>25</v>
      </c>
      <c r="E142" s="20" t="s">
        <v>164</v>
      </c>
      <c r="F142" s="6">
        <v>0.2</v>
      </c>
      <c r="G142" s="6" t="s">
        <v>142</v>
      </c>
      <c r="H142" s="6" t="s">
        <v>162</v>
      </c>
      <c r="I142" s="6" t="s">
        <v>224</v>
      </c>
      <c r="J142" s="6"/>
      <c r="K142" s="6"/>
      <c r="L142" s="6"/>
      <c r="M142" s="6" t="s">
        <v>174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28"/>
      <c r="AE142" s="28"/>
      <c r="AF142" s="6"/>
      <c r="AG142" s="6"/>
      <c r="AH142" s="6"/>
      <c r="AI142" s="6"/>
      <c r="AJ142" s="6"/>
      <c r="AK142" s="6"/>
      <c r="AL142" s="6"/>
      <c r="AM142" s="6"/>
    </row>
    <row r="143" spans="1:39" x14ac:dyDescent="0.2">
      <c r="A143" s="6"/>
      <c r="B143" s="6"/>
      <c r="C143" s="6">
        <v>7</v>
      </c>
      <c r="D143" s="6">
        <v>25</v>
      </c>
      <c r="E143" s="20" t="s">
        <v>165</v>
      </c>
      <c r="F143" s="6">
        <v>0.6</v>
      </c>
      <c r="G143" s="6" t="s">
        <v>142</v>
      </c>
      <c r="H143" s="6" t="s">
        <v>162</v>
      </c>
      <c r="I143" s="6" t="s">
        <v>224</v>
      </c>
      <c r="J143" s="6"/>
      <c r="K143" s="6"/>
      <c r="L143" s="6"/>
      <c r="M143" s="6" t="s">
        <v>174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28"/>
      <c r="AE143" s="28"/>
      <c r="AF143" s="6"/>
      <c r="AG143" s="6"/>
      <c r="AH143" s="6"/>
      <c r="AI143" s="6"/>
      <c r="AJ143" s="6"/>
      <c r="AK143" s="6"/>
      <c r="AL143" s="6"/>
      <c r="AM143" s="6"/>
    </row>
    <row r="144" spans="1:39" x14ac:dyDescent="0.2">
      <c r="A144" s="6"/>
      <c r="B144" s="6"/>
      <c r="C144" s="6">
        <v>8</v>
      </c>
      <c r="D144" s="6">
        <v>25</v>
      </c>
      <c r="E144" s="20" t="s">
        <v>166</v>
      </c>
      <c r="F144" s="6">
        <v>0.4</v>
      </c>
      <c r="G144" s="6" t="s">
        <v>142</v>
      </c>
      <c r="H144" s="6" t="s">
        <v>162</v>
      </c>
      <c r="I144" s="6" t="s">
        <v>224</v>
      </c>
      <c r="J144" s="6"/>
      <c r="K144" s="6"/>
      <c r="L144" s="6"/>
      <c r="M144" s="16" t="s">
        <v>174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28"/>
      <c r="AE144" s="28"/>
      <c r="AF144" s="6"/>
      <c r="AG144" s="6"/>
      <c r="AH144" s="6"/>
      <c r="AI144" s="6"/>
      <c r="AJ144" s="6"/>
      <c r="AK144" s="6"/>
      <c r="AL144" s="6"/>
      <c r="AM144" s="6"/>
    </row>
    <row r="145" spans="1:39" x14ac:dyDescent="0.2">
      <c r="A145" s="6"/>
      <c r="B145" s="6"/>
      <c r="C145" s="6">
        <v>9</v>
      </c>
      <c r="D145" s="6">
        <v>25</v>
      </c>
      <c r="E145" s="20" t="s">
        <v>167</v>
      </c>
      <c r="F145" s="6">
        <v>0.7</v>
      </c>
      <c r="G145" s="6" t="s">
        <v>142</v>
      </c>
      <c r="H145" s="6" t="s">
        <v>162</v>
      </c>
      <c r="I145" s="6" t="s">
        <v>224</v>
      </c>
      <c r="J145" s="6"/>
      <c r="K145" s="6"/>
      <c r="L145" s="6"/>
      <c r="M145" s="17" t="s">
        <v>174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28"/>
      <c r="AE145" s="28"/>
      <c r="AF145" s="6"/>
      <c r="AG145" s="6"/>
      <c r="AH145" s="6"/>
      <c r="AI145" s="6"/>
      <c r="AJ145" s="6"/>
      <c r="AK145" s="6"/>
      <c r="AL145" s="6"/>
      <c r="AM145" s="6"/>
    </row>
    <row r="146" spans="1:39" x14ac:dyDescent="0.2">
      <c r="A146" s="6"/>
      <c r="B146" s="6"/>
      <c r="C146" s="6">
        <v>10</v>
      </c>
      <c r="D146" s="6">
        <v>25</v>
      </c>
      <c r="E146" s="20" t="s">
        <v>118</v>
      </c>
      <c r="F146" s="6">
        <v>0.2</v>
      </c>
      <c r="G146" s="6" t="s">
        <v>228</v>
      </c>
      <c r="H146" s="6" t="s">
        <v>139</v>
      </c>
      <c r="I146" s="6" t="s">
        <v>229</v>
      </c>
      <c r="J146" s="6"/>
      <c r="K146" s="6"/>
      <c r="L146" s="6"/>
      <c r="M146" s="6" t="s">
        <v>174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28"/>
      <c r="AE146" s="28"/>
      <c r="AF146" s="6"/>
      <c r="AG146" s="6"/>
      <c r="AH146" s="6"/>
      <c r="AI146" s="6"/>
      <c r="AJ146" s="6"/>
      <c r="AK146" s="6"/>
      <c r="AL146" s="6"/>
      <c r="AM146" s="6"/>
    </row>
    <row r="147" spans="1:39" s="4" customFormat="1" x14ac:dyDescent="0.2">
      <c r="A147" s="15"/>
      <c r="B147" s="15" t="s">
        <v>225</v>
      </c>
      <c r="C147" s="15"/>
      <c r="D147" s="15"/>
      <c r="E147" s="21"/>
      <c r="F147" s="15">
        <v>9.4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29"/>
      <c r="AE147" s="29"/>
      <c r="AF147" s="15"/>
      <c r="AG147" s="15"/>
      <c r="AH147" s="15"/>
      <c r="AI147" s="15"/>
      <c r="AJ147" s="15"/>
      <c r="AK147" s="15"/>
      <c r="AL147" s="15"/>
      <c r="AM147" s="15"/>
    </row>
    <row r="148" spans="1:39" x14ac:dyDescent="0.2">
      <c r="A148" s="6"/>
      <c r="B148" s="6" t="s">
        <v>230</v>
      </c>
      <c r="C148" s="6">
        <v>1</v>
      </c>
      <c r="D148" s="6">
        <v>27</v>
      </c>
      <c r="E148" s="20" t="s">
        <v>120</v>
      </c>
      <c r="F148" s="6">
        <v>0.7</v>
      </c>
      <c r="G148" s="6" t="s">
        <v>142</v>
      </c>
      <c r="H148" s="6" t="s">
        <v>140</v>
      </c>
      <c r="I148" s="6" t="s">
        <v>231</v>
      </c>
      <c r="J148" s="6"/>
      <c r="K148" s="6"/>
      <c r="L148" s="6"/>
      <c r="M148" s="16" t="s">
        <v>174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28"/>
      <c r="AE148" s="28"/>
      <c r="AF148" s="6"/>
      <c r="AG148" s="6"/>
      <c r="AH148" s="6"/>
      <c r="AI148" s="6"/>
      <c r="AJ148" s="6"/>
      <c r="AK148" s="6"/>
      <c r="AL148" s="6"/>
      <c r="AM148" s="6"/>
    </row>
    <row r="149" spans="1:39" x14ac:dyDescent="0.2">
      <c r="A149" s="6"/>
      <c r="B149" s="6" t="s">
        <v>232</v>
      </c>
      <c r="C149" s="6">
        <v>2</v>
      </c>
      <c r="D149" s="6">
        <v>36</v>
      </c>
      <c r="E149" s="6" t="s">
        <v>107</v>
      </c>
      <c r="F149" s="6">
        <v>0.3</v>
      </c>
      <c r="G149" s="6" t="s">
        <v>142</v>
      </c>
      <c r="H149" s="6" t="s">
        <v>168</v>
      </c>
      <c r="I149" s="6" t="s">
        <v>233</v>
      </c>
      <c r="J149" s="6"/>
      <c r="K149" s="6"/>
      <c r="L149" s="6"/>
      <c r="M149" s="17" t="s">
        <v>174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28"/>
      <c r="AE149" s="28"/>
      <c r="AF149" s="6"/>
      <c r="AG149" s="6"/>
      <c r="AH149" s="6"/>
      <c r="AI149" s="6"/>
      <c r="AJ149" s="6"/>
      <c r="AK149" s="6"/>
      <c r="AL149" s="6"/>
      <c r="AM149" s="6"/>
    </row>
    <row r="150" spans="1:39" x14ac:dyDescent="0.2">
      <c r="A150" s="6"/>
      <c r="B150" s="6"/>
      <c r="C150" s="6">
        <v>3</v>
      </c>
      <c r="D150" s="6">
        <v>37</v>
      </c>
      <c r="E150" s="6" t="s">
        <v>118</v>
      </c>
      <c r="F150" s="6">
        <v>2</v>
      </c>
      <c r="G150" s="6" t="s">
        <v>142</v>
      </c>
      <c r="H150" s="6" t="s">
        <v>140</v>
      </c>
      <c r="I150" s="6" t="s">
        <v>224</v>
      </c>
      <c r="J150" s="6"/>
      <c r="K150" s="6"/>
      <c r="L150" s="6"/>
      <c r="M150" s="6" t="s">
        <v>174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28"/>
      <c r="AE150" s="28"/>
      <c r="AF150" s="6"/>
      <c r="AG150" s="6"/>
      <c r="AH150" s="6"/>
      <c r="AI150" s="6"/>
      <c r="AJ150" s="6"/>
      <c r="AK150" s="6"/>
      <c r="AL150" s="6"/>
      <c r="AM150" s="6"/>
    </row>
    <row r="151" spans="1:39" x14ac:dyDescent="0.2">
      <c r="A151" s="6"/>
      <c r="B151" s="6"/>
      <c r="C151" s="6">
        <v>4</v>
      </c>
      <c r="D151" s="6">
        <v>37</v>
      </c>
      <c r="E151" s="6" t="s">
        <v>158</v>
      </c>
      <c r="F151" s="6">
        <v>0.6</v>
      </c>
      <c r="G151" s="6" t="s">
        <v>142</v>
      </c>
      <c r="H151" s="6" t="s">
        <v>162</v>
      </c>
      <c r="I151" s="6" t="s">
        <v>224</v>
      </c>
      <c r="J151" s="6"/>
      <c r="K151" s="6"/>
      <c r="L151" s="6"/>
      <c r="M151" s="6" t="s">
        <v>174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28"/>
      <c r="AE151" s="28"/>
      <c r="AF151" s="6"/>
      <c r="AG151" s="6"/>
      <c r="AH151" s="6"/>
      <c r="AI151" s="6"/>
      <c r="AJ151" s="6"/>
      <c r="AK151" s="6"/>
      <c r="AL151" s="6"/>
      <c r="AM151" s="6"/>
    </row>
    <row r="152" spans="1:39" s="4" customFormat="1" x14ac:dyDescent="0.2">
      <c r="A152" s="15"/>
      <c r="B152" s="15" t="s">
        <v>225</v>
      </c>
      <c r="C152" s="15"/>
      <c r="D152" s="15"/>
      <c r="E152" s="15"/>
      <c r="F152" s="15">
        <v>3.6</v>
      </c>
      <c r="G152" s="15"/>
      <c r="H152" s="15"/>
      <c r="I152" s="15"/>
      <c r="J152" s="15"/>
      <c r="K152" s="15"/>
      <c r="L152" s="15"/>
      <c r="M152" s="19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29"/>
      <c r="AE152" s="29"/>
      <c r="AF152" s="15"/>
      <c r="AG152" s="15"/>
      <c r="AH152" s="15"/>
      <c r="AI152" s="15"/>
      <c r="AJ152" s="15"/>
      <c r="AK152" s="15"/>
      <c r="AL152" s="15"/>
      <c r="AM152" s="15"/>
    </row>
    <row r="153" spans="1:39" x14ac:dyDescent="0.2">
      <c r="A153" s="16"/>
      <c r="B153" s="16" t="s">
        <v>169</v>
      </c>
      <c r="C153" s="16">
        <v>1</v>
      </c>
      <c r="D153" s="16">
        <v>47</v>
      </c>
      <c r="E153" s="16">
        <v>13</v>
      </c>
      <c r="F153" s="19">
        <v>7.2</v>
      </c>
      <c r="G153" s="16" t="s">
        <v>142</v>
      </c>
      <c r="H153" s="16" t="s">
        <v>148</v>
      </c>
      <c r="I153" s="16" t="s">
        <v>138</v>
      </c>
      <c r="J153" s="16"/>
      <c r="K153" s="16"/>
      <c r="L153" s="16"/>
      <c r="M153" s="16" t="s">
        <v>174</v>
      </c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52"/>
      <c r="AE153" s="52"/>
      <c r="AF153" s="16"/>
      <c r="AG153" s="16"/>
      <c r="AH153" s="16"/>
      <c r="AI153" s="16"/>
      <c r="AJ153" s="16"/>
      <c r="AK153" s="16"/>
      <c r="AL153" s="16"/>
      <c r="AM153" s="16"/>
    </row>
    <row r="154" spans="1:39" x14ac:dyDescent="0.2">
      <c r="A154" s="16"/>
      <c r="B154" s="16" t="s">
        <v>235</v>
      </c>
      <c r="C154" s="16">
        <v>1</v>
      </c>
      <c r="D154" s="16">
        <v>2</v>
      </c>
      <c r="E154" s="16" t="s">
        <v>121</v>
      </c>
      <c r="F154" s="16">
        <v>4.0999999999999996</v>
      </c>
      <c r="G154" s="16" t="s">
        <v>236</v>
      </c>
      <c r="H154" s="16" t="s">
        <v>253</v>
      </c>
      <c r="I154" s="16" t="s">
        <v>237</v>
      </c>
      <c r="J154" s="16"/>
      <c r="K154" s="16"/>
      <c r="L154" s="16"/>
      <c r="M154" s="16" t="s">
        <v>256</v>
      </c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52"/>
      <c r="AE154" s="52"/>
      <c r="AF154" s="16"/>
      <c r="AG154" s="16"/>
      <c r="AH154" s="16"/>
      <c r="AI154" s="16"/>
      <c r="AJ154" s="16"/>
      <c r="AK154" s="16"/>
      <c r="AL154" s="16"/>
      <c r="AM154" s="16"/>
    </row>
    <row r="155" spans="1:39" x14ac:dyDescent="0.2">
      <c r="A155" s="16"/>
      <c r="B155" s="16" t="s">
        <v>238</v>
      </c>
      <c r="C155" s="16">
        <v>2</v>
      </c>
      <c r="D155" s="16">
        <v>68</v>
      </c>
      <c r="E155" s="16" t="s">
        <v>111</v>
      </c>
      <c r="F155" s="16">
        <v>2.6</v>
      </c>
      <c r="G155" s="16" t="s">
        <v>236</v>
      </c>
      <c r="H155" s="16" t="s">
        <v>148</v>
      </c>
      <c r="I155" s="16" t="s">
        <v>231</v>
      </c>
      <c r="J155" s="16"/>
      <c r="K155" s="16"/>
      <c r="L155" s="16"/>
      <c r="M155" s="16" t="s">
        <v>256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52"/>
      <c r="AE155" s="52"/>
      <c r="AF155" s="16"/>
      <c r="AG155" s="16"/>
      <c r="AH155" s="16"/>
      <c r="AI155" s="16"/>
      <c r="AJ155" s="16"/>
      <c r="AK155" s="16"/>
      <c r="AL155" s="16"/>
      <c r="AM155" s="16"/>
    </row>
    <row r="156" spans="1:39" x14ac:dyDescent="0.2">
      <c r="A156" s="16"/>
      <c r="B156" s="16" t="s">
        <v>225</v>
      </c>
      <c r="C156" s="16"/>
      <c r="D156" s="16"/>
      <c r="E156" s="16"/>
      <c r="F156" s="19">
        <v>6.6999999999999993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52"/>
      <c r="AE156" s="52"/>
      <c r="AF156" s="16"/>
      <c r="AG156" s="16"/>
      <c r="AH156" s="16"/>
      <c r="AI156" s="16"/>
      <c r="AJ156" s="16"/>
      <c r="AK156" s="16"/>
      <c r="AL156" s="16"/>
      <c r="AM156" s="16"/>
    </row>
    <row r="157" spans="1:39" x14ac:dyDescent="0.2">
      <c r="A157" s="16"/>
      <c r="B157" s="16" t="s">
        <v>239</v>
      </c>
      <c r="C157" s="16">
        <v>1</v>
      </c>
      <c r="D157" s="16">
        <v>11</v>
      </c>
      <c r="E157" s="16" t="s">
        <v>240</v>
      </c>
      <c r="F157" s="16">
        <v>3.2</v>
      </c>
      <c r="G157" s="16" t="s">
        <v>142</v>
      </c>
      <c r="H157" s="16" t="s">
        <v>148</v>
      </c>
      <c r="I157" s="16" t="s">
        <v>231</v>
      </c>
      <c r="J157" s="16"/>
      <c r="K157" s="16"/>
      <c r="L157" s="16"/>
      <c r="M157" s="6" t="s">
        <v>174</v>
      </c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52"/>
      <c r="AE157" s="52"/>
      <c r="AF157" s="16"/>
      <c r="AG157" s="16"/>
      <c r="AH157" s="16"/>
      <c r="AI157" s="16"/>
      <c r="AJ157" s="16"/>
      <c r="AK157" s="16"/>
      <c r="AL157" s="16"/>
      <c r="AM157" s="16"/>
    </row>
    <row r="158" spans="1:39" x14ac:dyDescent="0.2">
      <c r="A158" s="16"/>
      <c r="B158" s="16" t="s">
        <v>234</v>
      </c>
      <c r="C158" s="16">
        <v>2</v>
      </c>
      <c r="D158" s="16">
        <v>12</v>
      </c>
      <c r="E158" s="16" t="s">
        <v>105</v>
      </c>
      <c r="F158" s="16">
        <v>4.5999999999999996</v>
      </c>
      <c r="G158" s="16" t="s">
        <v>142</v>
      </c>
      <c r="H158" s="16" t="s">
        <v>254</v>
      </c>
      <c r="I158" s="16" t="s">
        <v>231</v>
      </c>
      <c r="J158" s="16"/>
      <c r="K158" s="16"/>
      <c r="L158" s="16"/>
      <c r="M158" s="16" t="s">
        <v>174</v>
      </c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52"/>
      <c r="AE158" s="52"/>
      <c r="AF158" s="16"/>
      <c r="AG158" s="16"/>
      <c r="AH158" s="16"/>
      <c r="AI158" s="16"/>
      <c r="AJ158" s="16"/>
      <c r="AK158" s="16"/>
      <c r="AL158" s="16"/>
      <c r="AM158" s="16"/>
    </row>
    <row r="159" spans="1:39" x14ac:dyDescent="0.2">
      <c r="A159" s="16"/>
      <c r="B159" s="16"/>
      <c r="C159" s="16">
        <v>3</v>
      </c>
      <c r="D159" s="16">
        <v>12</v>
      </c>
      <c r="E159" s="16" t="s">
        <v>207</v>
      </c>
      <c r="F159" s="16">
        <v>2.5</v>
      </c>
      <c r="G159" s="16" t="s">
        <v>142</v>
      </c>
      <c r="H159" s="16" t="s">
        <v>253</v>
      </c>
      <c r="I159" s="16" t="s">
        <v>231</v>
      </c>
      <c r="J159" s="16"/>
      <c r="K159" s="16"/>
      <c r="L159" s="16"/>
      <c r="M159" s="17" t="s">
        <v>174</v>
      </c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52"/>
      <c r="AE159" s="52"/>
      <c r="AF159" s="16"/>
      <c r="AG159" s="16"/>
      <c r="AH159" s="16"/>
      <c r="AI159" s="16"/>
      <c r="AJ159" s="16"/>
      <c r="AK159" s="16"/>
      <c r="AL159" s="16"/>
      <c r="AM159" s="16"/>
    </row>
    <row r="160" spans="1:39" x14ac:dyDescent="0.2">
      <c r="A160" s="16"/>
      <c r="B160" s="16"/>
      <c r="C160" s="16">
        <v>4</v>
      </c>
      <c r="D160" s="16">
        <v>12</v>
      </c>
      <c r="E160" s="16" t="s">
        <v>107</v>
      </c>
      <c r="F160" s="16">
        <v>5.4</v>
      </c>
      <c r="G160" s="16" t="s">
        <v>142</v>
      </c>
      <c r="H160" s="16" t="s">
        <v>254</v>
      </c>
      <c r="I160" s="16" t="s">
        <v>231</v>
      </c>
      <c r="J160" s="16"/>
      <c r="K160" s="16"/>
      <c r="L160" s="16"/>
      <c r="M160" s="6" t="s">
        <v>174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52"/>
      <c r="AE160" s="52"/>
      <c r="AF160" s="16"/>
      <c r="AG160" s="16"/>
      <c r="AH160" s="16"/>
      <c r="AI160" s="16"/>
      <c r="AJ160" s="16"/>
      <c r="AK160" s="16"/>
      <c r="AL160" s="16"/>
      <c r="AM160" s="16"/>
    </row>
    <row r="161" spans="1:39" x14ac:dyDescent="0.2">
      <c r="A161" s="16"/>
      <c r="B161" s="16"/>
      <c r="C161" s="16">
        <v>5</v>
      </c>
      <c r="D161" s="16">
        <v>18</v>
      </c>
      <c r="E161" s="16" t="s">
        <v>113</v>
      </c>
      <c r="F161" s="16">
        <v>0.7</v>
      </c>
      <c r="G161" s="16" t="s">
        <v>142</v>
      </c>
      <c r="H161" s="16" t="s">
        <v>254</v>
      </c>
      <c r="I161" s="16" t="s">
        <v>231</v>
      </c>
      <c r="J161" s="16"/>
      <c r="K161" s="16"/>
      <c r="L161" s="16"/>
      <c r="M161" s="6" t="s">
        <v>174</v>
      </c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52"/>
      <c r="AE161" s="52"/>
      <c r="AF161" s="16"/>
      <c r="AG161" s="16"/>
      <c r="AH161" s="16"/>
      <c r="AI161" s="16"/>
      <c r="AJ161" s="16"/>
      <c r="AK161" s="16"/>
      <c r="AL161" s="16"/>
      <c r="AM161" s="16"/>
    </row>
    <row r="162" spans="1:39" x14ac:dyDescent="0.2">
      <c r="A162" s="16"/>
      <c r="B162" s="16"/>
      <c r="C162" s="16">
        <v>6</v>
      </c>
      <c r="D162" s="16">
        <v>18</v>
      </c>
      <c r="E162" s="16" t="s">
        <v>114</v>
      </c>
      <c r="F162" s="16">
        <v>0.2</v>
      </c>
      <c r="G162" s="16" t="s">
        <v>142</v>
      </c>
      <c r="H162" s="16" t="s">
        <v>254</v>
      </c>
      <c r="I162" s="16" t="s">
        <v>231</v>
      </c>
      <c r="J162" s="16"/>
      <c r="K162" s="16"/>
      <c r="L162" s="16"/>
      <c r="M162" s="16" t="s">
        <v>174</v>
      </c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52"/>
      <c r="AE162" s="52"/>
      <c r="AF162" s="16"/>
      <c r="AG162" s="16"/>
      <c r="AH162" s="16"/>
      <c r="AI162" s="16"/>
      <c r="AJ162" s="16"/>
      <c r="AK162" s="16"/>
      <c r="AL162" s="16"/>
      <c r="AM162" s="16"/>
    </row>
    <row r="163" spans="1:39" x14ac:dyDescent="0.2">
      <c r="A163" s="16"/>
      <c r="B163" s="16"/>
      <c r="C163" s="16">
        <v>7</v>
      </c>
      <c r="D163" s="16">
        <v>24</v>
      </c>
      <c r="E163" s="16" t="s">
        <v>241</v>
      </c>
      <c r="F163" s="16">
        <v>0.7</v>
      </c>
      <c r="G163" s="16" t="s">
        <v>142</v>
      </c>
      <c r="H163" s="16" t="s">
        <v>254</v>
      </c>
      <c r="I163" s="16" t="s">
        <v>242</v>
      </c>
      <c r="J163" s="16"/>
      <c r="K163" s="16"/>
      <c r="L163" s="16"/>
      <c r="M163" s="17" t="s">
        <v>174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52"/>
      <c r="AE163" s="52"/>
      <c r="AF163" s="16"/>
      <c r="AG163" s="16"/>
      <c r="AH163" s="16"/>
      <c r="AI163" s="16"/>
      <c r="AJ163" s="16"/>
      <c r="AK163" s="16"/>
      <c r="AL163" s="16"/>
      <c r="AM163" s="16"/>
    </row>
    <row r="164" spans="1:39" x14ac:dyDescent="0.2">
      <c r="A164" s="16"/>
      <c r="B164" s="16"/>
      <c r="C164" s="16">
        <v>8</v>
      </c>
      <c r="D164" s="16">
        <v>24</v>
      </c>
      <c r="E164" s="16" t="s">
        <v>151</v>
      </c>
      <c r="F164" s="16">
        <v>0.4</v>
      </c>
      <c r="G164" s="16" t="s">
        <v>142</v>
      </c>
      <c r="H164" s="16" t="s">
        <v>254</v>
      </c>
      <c r="I164" s="16" t="s">
        <v>242</v>
      </c>
      <c r="J164" s="16"/>
      <c r="K164" s="16"/>
      <c r="L164" s="16"/>
      <c r="M164" s="6" t="s">
        <v>174</v>
      </c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52"/>
      <c r="AE164" s="52"/>
      <c r="AF164" s="16"/>
      <c r="AG164" s="16"/>
      <c r="AH164" s="16"/>
      <c r="AI164" s="16"/>
      <c r="AJ164" s="16"/>
      <c r="AK164" s="16"/>
      <c r="AL164" s="16"/>
      <c r="AM164" s="16"/>
    </row>
    <row r="165" spans="1:39" x14ac:dyDescent="0.2">
      <c r="A165" s="16"/>
      <c r="B165" s="16"/>
      <c r="C165" s="16">
        <v>9</v>
      </c>
      <c r="D165" s="16">
        <v>24</v>
      </c>
      <c r="E165" s="16" t="s">
        <v>243</v>
      </c>
      <c r="F165" s="16">
        <v>0.9</v>
      </c>
      <c r="G165" s="16" t="s">
        <v>142</v>
      </c>
      <c r="H165" s="16" t="s">
        <v>254</v>
      </c>
      <c r="I165" s="16" t="s">
        <v>242</v>
      </c>
      <c r="J165" s="16"/>
      <c r="K165" s="16"/>
      <c r="L165" s="16"/>
      <c r="M165" s="6" t="s">
        <v>174</v>
      </c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52"/>
      <c r="AE165" s="52"/>
      <c r="AF165" s="16"/>
      <c r="AG165" s="16"/>
      <c r="AH165" s="16"/>
      <c r="AI165" s="16"/>
      <c r="AJ165" s="16"/>
      <c r="AK165" s="16"/>
      <c r="AL165" s="16"/>
      <c r="AM165" s="16"/>
    </row>
    <row r="166" spans="1:39" x14ac:dyDescent="0.2">
      <c r="A166" s="16"/>
      <c r="B166" s="16"/>
      <c r="C166" s="16">
        <v>10</v>
      </c>
      <c r="D166" s="16">
        <v>46</v>
      </c>
      <c r="E166" s="16" t="s">
        <v>243</v>
      </c>
      <c r="F166" s="16">
        <v>0.8</v>
      </c>
      <c r="G166" s="16" t="s">
        <v>142</v>
      </c>
      <c r="H166" s="16" t="s">
        <v>148</v>
      </c>
      <c r="I166" s="16" t="s">
        <v>231</v>
      </c>
      <c r="J166" s="16"/>
      <c r="K166" s="16"/>
      <c r="L166" s="16"/>
      <c r="M166" s="16" t="s">
        <v>174</v>
      </c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52"/>
      <c r="AE166" s="52"/>
      <c r="AF166" s="16"/>
      <c r="AG166" s="16"/>
      <c r="AH166" s="16"/>
      <c r="AI166" s="16"/>
      <c r="AJ166" s="16"/>
      <c r="AK166" s="16"/>
      <c r="AL166" s="16"/>
      <c r="AM166" s="16"/>
    </row>
    <row r="167" spans="1:39" x14ac:dyDescent="0.2">
      <c r="A167" s="16"/>
      <c r="B167" s="16"/>
      <c r="C167" s="16">
        <v>11</v>
      </c>
      <c r="D167" s="16">
        <v>48</v>
      </c>
      <c r="E167" s="16" t="s">
        <v>244</v>
      </c>
      <c r="F167" s="16">
        <v>2.5</v>
      </c>
      <c r="G167" s="16" t="s">
        <v>142</v>
      </c>
      <c r="H167" s="16" t="s">
        <v>148</v>
      </c>
      <c r="I167" s="16" t="s">
        <v>242</v>
      </c>
      <c r="J167" s="16"/>
      <c r="K167" s="16"/>
      <c r="L167" s="16"/>
      <c r="M167" s="17" t="s">
        <v>174</v>
      </c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52"/>
      <c r="AE167" s="52"/>
      <c r="AF167" s="16"/>
      <c r="AG167" s="16"/>
      <c r="AH167" s="16"/>
      <c r="AI167" s="16"/>
      <c r="AJ167" s="16"/>
      <c r="AK167" s="16"/>
      <c r="AL167" s="16"/>
      <c r="AM167" s="16"/>
    </row>
    <row r="168" spans="1:39" x14ac:dyDescent="0.2">
      <c r="A168" s="16"/>
      <c r="B168" s="16"/>
      <c r="C168" s="16">
        <v>12</v>
      </c>
      <c r="D168" s="16">
        <v>70</v>
      </c>
      <c r="E168" s="16" t="s">
        <v>240</v>
      </c>
      <c r="F168" s="16">
        <v>7.6</v>
      </c>
      <c r="G168" s="16" t="s">
        <v>142</v>
      </c>
      <c r="H168" s="16" t="s">
        <v>148</v>
      </c>
      <c r="I168" s="16" t="s">
        <v>242</v>
      </c>
      <c r="J168" s="16"/>
      <c r="K168" s="16"/>
      <c r="L168" s="16"/>
      <c r="M168" s="6" t="s">
        <v>174</v>
      </c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52"/>
      <c r="AE168" s="52"/>
      <c r="AF168" s="16"/>
      <c r="AG168" s="16"/>
      <c r="AH168" s="16"/>
      <c r="AI168" s="16"/>
      <c r="AJ168" s="16"/>
      <c r="AK168" s="16"/>
      <c r="AL168" s="16"/>
      <c r="AM168" s="16"/>
    </row>
    <row r="169" spans="1:39" x14ac:dyDescent="0.2">
      <c r="A169" s="16"/>
      <c r="B169" s="16"/>
      <c r="C169" s="16">
        <v>13</v>
      </c>
      <c r="D169" s="16">
        <v>84</v>
      </c>
      <c r="E169" s="16" t="s">
        <v>116</v>
      </c>
      <c r="F169" s="16">
        <v>3.5</v>
      </c>
      <c r="G169" s="16" t="s">
        <v>142</v>
      </c>
      <c r="H169" s="16" t="s">
        <v>148</v>
      </c>
      <c r="I169" s="16" t="s">
        <v>231</v>
      </c>
      <c r="J169" s="16"/>
      <c r="K169" s="16"/>
      <c r="L169" s="16"/>
      <c r="M169" s="6" t="s">
        <v>174</v>
      </c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52"/>
      <c r="AE169" s="52"/>
      <c r="AF169" s="16"/>
      <c r="AG169" s="16"/>
      <c r="AH169" s="16"/>
      <c r="AI169" s="16"/>
      <c r="AJ169" s="16"/>
      <c r="AK169" s="16"/>
      <c r="AL169" s="16"/>
      <c r="AM169" s="16"/>
    </row>
    <row r="170" spans="1:39" x14ac:dyDescent="0.2">
      <c r="A170" s="16"/>
      <c r="B170" s="16"/>
      <c r="C170" s="16">
        <v>14</v>
      </c>
      <c r="D170" s="16">
        <v>72</v>
      </c>
      <c r="E170" s="16" t="s">
        <v>112</v>
      </c>
      <c r="F170" s="16">
        <v>0.4</v>
      </c>
      <c r="G170" s="16" t="s">
        <v>142</v>
      </c>
      <c r="H170" s="16" t="s">
        <v>254</v>
      </c>
      <c r="I170" s="16" t="s">
        <v>224</v>
      </c>
      <c r="J170" s="16"/>
      <c r="K170" s="16"/>
      <c r="L170" s="16"/>
      <c r="M170" s="16" t="s">
        <v>174</v>
      </c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52"/>
      <c r="AE170" s="52"/>
      <c r="AF170" s="16"/>
      <c r="AG170" s="16"/>
      <c r="AH170" s="16"/>
      <c r="AI170" s="16"/>
      <c r="AJ170" s="16"/>
      <c r="AK170" s="16"/>
      <c r="AL170" s="16"/>
      <c r="AM170" s="16"/>
    </row>
    <row r="171" spans="1:39" x14ac:dyDescent="0.2">
      <c r="A171" s="16"/>
      <c r="B171" s="16"/>
      <c r="C171" s="16">
        <v>15</v>
      </c>
      <c r="D171" s="16">
        <v>73</v>
      </c>
      <c r="E171" s="16" t="s">
        <v>240</v>
      </c>
      <c r="F171" s="16">
        <v>0.7</v>
      </c>
      <c r="G171" s="16" t="s">
        <v>142</v>
      </c>
      <c r="H171" s="16" t="s">
        <v>254</v>
      </c>
      <c r="I171" s="16" t="s">
        <v>224</v>
      </c>
      <c r="J171" s="16"/>
      <c r="K171" s="16"/>
      <c r="L171" s="16"/>
      <c r="M171" s="17" t="s">
        <v>174</v>
      </c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52"/>
      <c r="AE171" s="52"/>
      <c r="AF171" s="16"/>
      <c r="AG171" s="16"/>
      <c r="AH171" s="16"/>
      <c r="AI171" s="16"/>
      <c r="AJ171" s="16"/>
      <c r="AK171" s="16"/>
      <c r="AL171" s="16"/>
      <c r="AM171" s="16"/>
    </row>
    <row r="172" spans="1:39" x14ac:dyDescent="0.2">
      <c r="A172" s="16"/>
      <c r="B172" s="16"/>
      <c r="C172" s="16">
        <v>16</v>
      </c>
      <c r="D172" s="16">
        <v>74</v>
      </c>
      <c r="E172" s="16" t="s">
        <v>245</v>
      </c>
      <c r="F172" s="16">
        <v>0.9</v>
      </c>
      <c r="G172" s="16" t="s">
        <v>142</v>
      </c>
      <c r="H172" s="16" t="s">
        <v>148</v>
      </c>
      <c r="I172" s="16" t="s">
        <v>224</v>
      </c>
      <c r="J172" s="16"/>
      <c r="K172" s="16"/>
      <c r="L172" s="16"/>
      <c r="M172" s="6" t="s">
        <v>174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52"/>
      <c r="AE172" s="52"/>
      <c r="AF172" s="16"/>
      <c r="AG172" s="16"/>
      <c r="AH172" s="16"/>
      <c r="AI172" s="16"/>
      <c r="AJ172" s="16"/>
      <c r="AK172" s="16"/>
      <c r="AL172" s="16"/>
      <c r="AM172" s="16"/>
    </row>
    <row r="173" spans="1:39" x14ac:dyDescent="0.2">
      <c r="A173" s="16"/>
      <c r="B173" s="16" t="s">
        <v>225</v>
      </c>
      <c r="C173" s="16"/>
      <c r="D173" s="16"/>
      <c r="E173" s="16"/>
      <c r="F173" s="19">
        <v>35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52"/>
      <c r="AE173" s="52"/>
      <c r="AF173" s="16"/>
      <c r="AG173" s="16"/>
      <c r="AH173" s="16"/>
      <c r="AI173" s="16"/>
      <c r="AJ173" s="16"/>
      <c r="AK173" s="16"/>
      <c r="AL173" s="16"/>
      <c r="AM173" s="16"/>
    </row>
    <row r="174" spans="1:39" x14ac:dyDescent="0.2">
      <c r="A174" s="16"/>
      <c r="B174" s="16" t="s">
        <v>246</v>
      </c>
      <c r="C174" s="16">
        <v>1</v>
      </c>
      <c r="D174" s="16">
        <v>13</v>
      </c>
      <c r="E174" s="16" t="s">
        <v>207</v>
      </c>
      <c r="F174" s="16">
        <v>3.2</v>
      </c>
      <c r="G174" s="16" t="s">
        <v>142</v>
      </c>
      <c r="H174" s="16" t="s">
        <v>148</v>
      </c>
      <c r="I174" s="16" t="s">
        <v>247</v>
      </c>
      <c r="J174" s="16"/>
      <c r="K174" s="16"/>
      <c r="L174" s="16"/>
      <c r="M174" s="16" t="s">
        <v>174</v>
      </c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52"/>
      <c r="AE174" s="52"/>
      <c r="AF174" s="16"/>
      <c r="AG174" s="16"/>
      <c r="AH174" s="16"/>
      <c r="AI174" s="16"/>
      <c r="AJ174" s="16"/>
      <c r="AK174" s="16"/>
      <c r="AL174" s="16"/>
      <c r="AM174" s="16"/>
    </row>
    <row r="175" spans="1:39" x14ac:dyDescent="0.2">
      <c r="A175" s="16"/>
      <c r="B175" s="16" t="s">
        <v>234</v>
      </c>
      <c r="C175" s="16">
        <v>2</v>
      </c>
      <c r="D175" s="16">
        <v>5</v>
      </c>
      <c r="E175" s="16" t="s">
        <v>151</v>
      </c>
      <c r="F175" s="16">
        <v>1</v>
      </c>
      <c r="G175" s="16" t="s">
        <v>142</v>
      </c>
      <c r="H175" s="16" t="s">
        <v>254</v>
      </c>
      <c r="I175" s="16" t="s">
        <v>231</v>
      </c>
      <c r="J175" s="16"/>
      <c r="K175" s="16"/>
      <c r="L175" s="16"/>
      <c r="M175" s="17" t="s">
        <v>174</v>
      </c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52"/>
      <c r="AE175" s="52"/>
      <c r="AF175" s="16"/>
      <c r="AG175" s="16"/>
      <c r="AH175" s="16"/>
      <c r="AI175" s="16"/>
      <c r="AJ175" s="16"/>
      <c r="AK175" s="16"/>
      <c r="AL175" s="16"/>
      <c r="AM175" s="16"/>
    </row>
    <row r="176" spans="1:39" x14ac:dyDescent="0.2">
      <c r="A176" s="16"/>
      <c r="B176" s="16"/>
      <c r="C176" s="16">
        <v>3</v>
      </c>
      <c r="D176" s="16">
        <v>16</v>
      </c>
      <c r="E176" s="16" t="s">
        <v>110</v>
      </c>
      <c r="F176" s="16">
        <v>1</v>
      </c>
      <c r="G176" s="16" t="s">
        <v>142</v>
      </c>
      <c r="H176" s="16" t="s">
        <v>162</v>
      </c>
      <c r="I176" s="16" t="s">
        <v>231</v>
      </c>
      <c r="J176" s="16"/>
      <c r="K176" s="16"/>
      <c r="L176" s="16"/>
      <c r="M176" s="6" t="s">
        <v>174</v>
      </c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52"/>
      <c r="AE176" s="52"/>
      <c r="AF176" s="16"/>
      <c r="AG176" s="16"/>
      <c r="AH176" s="16"/>
      <c r="AI176" s="16"/>
      <c r="AJ176" s="16"/>
      <c r="AK176" s="16"/>
      <c r="AL176" s="16"/>
      <c r="AM176" s="16"/>
    </row>
    <row r="177" spans="1:39" x14ac:dyDescent="0.2">
      <c r="A177" s="16"/>
      <c r="B177" s="16"/>
      <c r="C177" s="16">
        <v>4</v>
      </c>
      <c r="D177" s="16">
        <v>20</v>
      </c>
      <c r="E177" s="16" t="s">
        <v>207</v>
      </c>
      <c r="F177" s="16">
        <v>0.8</v>
      </c>
      <c r="G177" s="16" t="s">
        <v>236</v>
      </c>
      <c r="H177" s="16" t="s">
        <v>137</v>
      </c>
      <c r="I177" s="16" t="s">
        <v>231</v>
      </c>
      <c r="J177" s="16"/>
      <c r="K177" s="16"/>
      <c r="L177" s="16"/>
      <c r="M177" s="16" t="s">
        <v>256</v>
      </c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52"/>
      <c r="AE177" s="52"/>
      <c r="AF177" s="16"/>
      <c r="AG177" s="16"/>
      <c r="AH177" s="16"/>
      <c r="AI177" s="16"/>
      <c r="AJ177" s="16"/>
      <c r="AK177" s="16"/>
      <c r="AL177" s="16"/>
      <c r="AM177" s="16"/>
    </row>
    <row r="178" spans="1:39" x14ac:dyDescent="0.2">
      <c r="A178" s="16"/>
      <c r="B178" s="16"/>
      <c r="C178" s="16">
        <v>5</v>
      </c>
      <c r="D178" s="16">
        <v>20</v>
      </c>
      <c r="E178" s="16" t="s">
        <v>241</v>
      </c>
      <c r="F178" s="16">
        <v>0.7</v>
      </c>
      <c r="G178" s="16" t="s">
        <v>236</v>
      </c>
      <c r="H178" s="16" t="s">
        <v>137</v>
      </c>
      <c r="I178" s="16" t="s">
        <v>231</v>
      </c>
      <c r="J178" s="16"/>
      <c r="K178" s="16"/>
      <c r="L178" s="16"/>
      <c r="M178" s="16" t="s">
        <v>174</v>
      </c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52"/>
      <c r="AE178" s="52"/>
      <c r="AF178" s="16"/>
      <c r="AG178" s="16"/>
      <c r="AH178" s="16"/>
      <c r="AI178" s="16"/>
      <c r="AJ178" s="16"/>
      <c r="AK178" s="16"/>
      <c r="AL178" s="16"/>
      <c r="AM178" s="16"/>
    </row>
    <row r="179" spans="1:39" x14ac:dyDescent="0.2">
      <c r="A179" s="16"/>
      <c r="B179" s="16"/>
      <c r="C179" s="16">
        <v>6</v>
      </c>
      <c r="D179" s="16">
        <v>14</v>
      </c>
      <c r="E179" s="16" t="s">
        <v>208</v>
      </c>
      <c r="F179" s="16">
        <v>1.4</v>
      </c>
      <c r="G179" s="16" t="s">
        <v>142</v>
      </c>
      <c r="H179" s="16" t="s">
        <v>137</v>
      </c>
      <c r="I179" s="16" t="s">
        <v>224</v>
      </c>
      <c r="J179" s="16"/>
      <c r="K179" s="16"/>
      <c r="L179" s="16"/>
      <c r="M179" s="17" t="s">
        <v>174</v>
      </c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52"/>
      <c r="AE179" s="52"/>
      <c r="AF179" s="16"/>
      <c r="AG179" s="16"/>
      <c r="AH179" s="16"/>
      <c r="AI179" s="16"/>
      <c r="AJ179" s="16"/>
      <c r="AK179" s="16"/>
      <c r="AL179" s="16"/>
      <c r="AM179" s="16"/>
    </row>
    <row r="180" spans="1:39" x14ac:dyDescent="0.2">
      <c r="A180" s="16"/>
      <c r="B180" s="16" t="s">
        <v>225</v>
      </c>
      <c r="C180" s="16"/>
      <c r="D180" s="16"/>
      <c r="E180" s="16"/>
      <c r="F180" s="19">
        <v>8.1</v>
      </c>
      <c r="G180" s="16"/>
      <c r="H180" s="16"/>
      <c r="I180" s="16"/>
      <c r="J180" s="16"/>
      <c r="K180" s="16"/>
      <c r="L180" s="16"/>
      <c r="M180" s="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52"/>
      <c r="AE180" s="52"/>
      <c r="AF180" s="16"/>
      <c r="AG180" s="16"/>
      <c r="AH180" s="16"/>
      <c r="AI180" s="16"/>
      <c r="AJ180" s="16"/>
      <c r="AK180" s="16"/>
      <c r="AL180" s="16"/>
      <c r="AM180" s="16"/>
    </row>
    <row r="181" spans="1:39" x14ac:dyDescent="0.2">
      <c r="A181" s="16"/>
      <c r="B181" s="16" t="s">
        <v>248</v>
      </c>
      <c r="C181" s="16">
        <v>1</v>
      </c>
      <c r="D181" s="16">
        <v>8</v>
      </c>
      <c r="E181" s="16" t="s">
        <v>240</v>
      </c>
      <c r="F181" s="16">
        <v>1.7</v>
      </c>
      <c r="G181" s="16" t="s">
        <v>142</v>
      </c>
      <c r="H181" s="16" t="s">
        <v>168</v>
      </c>
      <c r="I181" s="16" t="s">
        <v>249</v>
      </c>
      <c r="J181" s="16"/>
      <c r="K181" s="16"/>
      <c r="L181" s="16"/>
      <c r="M181" s="16" t="s">
        <v>257</v>
      </c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52"/>
      <c r="AE181" s="52"/>
      <c r="AF181" s="16"/>
      <c r="AG181" s="16"/>
      <c r="AH181" s="16"/>
      <c r="AI181" s="16"/>
      <c r="AJ181" s="16"/>
      <c r="AK181" s="16"/>
      <c r="AL181" s="16"/>
      <c r="AM181" s="16"/>
    </row>
    <row r="182" spans="1:39" x14ac:dyDescent="0.2">
      <c r="A182" s="16"/>
      <c r="B182" s="16" t="s">
        <v>234</v>
      </c>
      <c r="C182" s="16">
        <v>2</v>
      </c>
      <c r="D182" s="16">
        <v>16</v>
      </c>
      <c r="E182" s="16" t="s">
        <v>121</v>
      </c>
      <c r="F182" s="16">
        <v>0.7</v>
      </c>
      <c r="G182" s="16" t="s">
        <v>236</v>
      </c>
      <c r="H182" s="16" t="s">
        <v>254</v>
      </c>
      <c r="I182" s="16" t="s">
        <v>231</v>
      </c>
      <c r="J182" s="16"/>
      <c r="K182" s="16"/>
      <c r="L182" s="16"/>
      <c r="M182" s="16" t="s">
        <v>255</v>
      </c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52"/>
      <c r="AE182" s="52"/>
      <c r="AF182" s="16"/>
      <c r="AG182" s="16"/>
      <c r="AH182" s="16"/>
      <c r="AI182" s="16"/>
      <c r="AJ182" s="16"/>
      <c r="AK182" s="16"/>
      <c r="AL182" s="16"/>
      <c r="AM182" s="16"/>
    </row>
    <row r="183" spans="1:39" x14ac:dyDescent="0.2">
      <c r="A183" s="16"/>
      <c r="B183" s="16"/>
      <c r="C183" s="16">
        <v>3</v>
      </c>
      <c r="D183" s="16">
        <v>33</v>
      </c>
      <c r="E183" s="16" t="s">
        <v>250</v>
      </c>
      <c r="F183" s="16">
        <v>6.2</v>
      </c>
      <c r="G183" s="16" t="s">
        <v>142</v>
      </c>
      <c r="H183" s="16" t="s">
        <v>148</v>
      </c>
      <c r="I183" s="16" t="s">
        <v>251</v>
      </c>
      <c r="J183" s="16"/>
      <c r="K183" s="16"/>
      <c r="L183" s="16"/>
      <c r="M183" s="16" t="s">
        <v>174</v>
      </c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52"/>
      <c r="AE183" s="52"/>
      <c r="AF183" s="16"/>
      <c r="AG183" s="16"/>
      <c r="AH183" s="16"/>
      <c r="AI183" s="16"/>
      <c r="AJ183" s="16"/>
      <c r="AK183" s="16"/>
      <c r="AL183" s="16"/>
      <c r="AM183" s="16"/>
    </row>
    <row r="184" spans="1:39" x14ac:dyDescent="0.2">
      <c r="A184" s="6"/>
      <c r="B184" s="6"/>
      <c r="C184" s="6">
        <v>4</v>
      </c>
      <c r="D184" s="6">
        <v>34</v>
      </c>
      <c r="E184" s="6" t="s">
        <v>241</v>
      </c>
      <c r="F184" s="6">
        <v>13</v>
      </c>
      <c r="G184" s="6" t="s">
        <v>142</v>
      </c>
      <c r="H184" s="6" t="s">
        <v>148</v>
      </c>
      <c r="I184" s="6" t="s">
        <v>242</v>
      </c>
      <c r="J184" s="6"/>
      <c r="K184" s="6"/>
      <c r="L184" s="6"/>
      <c r="M184" s="17" t="s">
        <v>174</v>
      </c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28"/>
      <c r="AE184" s="28"/>
      <c r="AF184" s="6"/>
      <c r="AG184" s="6"/>
      <c r="AH184" s="6"/>
      <c r="AI184" s="6"/>
      <c r="AJ184" s="6"/>
      <c r="AK184" s="6"/>
      <c r="AL184" s="6"/>
      <c r="AM184" s="6"/>
    </row>
    <row r="185" spans="1:39" x14ac:dyDescent="0.2">
      <c r="A185" s="6"/>
      <c r="B185" s="6"/>
      <c r="C185" s="6">
        <v>5</v>
      </c>
      <c r="D185" s="6">
        <v>34</v>
      </c>
      <c r="E185" s="6" t="s">
        <v>106</v>
      </c>
      <c r="F185" s="6">
        <v>3.2</v>
      </c>
      <c r="G185" s="6" t="s">
        <v>142</v>
      </c>
      <c r="H185" s="6" t="s">
        <v>148</v>
      </c>
      <c r="I185" s="6" t="s">
        <v>251</v>
      </c>
      <c r="J185" s="6"/>
      <c r="K185" s="6"/>
      <c r="L185" s="6"/>
      <c r="M185" s="6" t="s">
        <v>174</v>
      </c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28"/>
      <c r="AE185" s="28"/>
      <c r="AF185" s="6"/>
      <c r="AG185" s="6"/>
      <c r="AH185" s="6"/>
      <c r="AI185" s="6"/>
      <c r="AJ185" s="6"/>
      <c r="AK185" s="6"/>
      <c r="AL185" s="6"/>
      <c r="AM185" s="6"/>
    </row>
    <row r="186" spans="1:39" x14ac:dyDescent="0.2">
      <c r="A186" s="6"/>
      <c r="B186" s="6"/>
      <c r="C186" s="6">
        <v>6</v>
      </c>
      <c r="D186" s="6">
        <v>34</v>
      </c>
      <c r="E186" s="6" t="s">
        <v>111</v>
      </c>
      <c r="F186" s="6">
        <v>0.4</v>
      </c>
      <c r="G186" s="6" t="s">
        <v>142</v>
      </c>
      <c r="H186" s="6" t="s">
        <v>148</v>
      </c>
      <c r="I186" s="6" t="s">
        <v>251</v>
      </c>
      <c r="J186" s="6"/>
      <c r="K186" s="6"/>
      <c r="L186" s="6"/>
      <c r="M186" s="16" t="s">
        <v>256</v>
      </c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28"/>
      <c r="AE186" s="28"/>
      <c r="AF186" s="6"/>
      <c r="AG186" s="6"/>
      <c r="AH186" s="6"/>
      <c r="AI186" s="6"/>
      <c r="AJ186" s="6"/>
      <c r="AK186" s="6"/>
      <c r="AL186" s="6"/>
      <c r="AM186" s="6"/>
    </row>
    <row r="187" spans="1:39" x14ac:dyDescent="0.2">
      <c r="A187" s="6"/>
      <c r="B187" s="6"/>
      <c r="C187" s="6">
        <v>7</v>
      </c>
      <c r="D187" s="6">
        <v>34</v>
      </c>
      <c r="E187" s="6" t="s">
        <v>112</v>
      </c>
      <c r="F187" s="6">
        <v>1.2</v>
      </c>
      <c r="G187" s="6" t="s">
        <v>142</v>
      </c>
      <c r="H187" s="6" t="s">
        <v>148</v>
      </c>
      <c r="I187" s="6" t="s">
        <v>251</v>
      </c>
      <c r="J187" s="6"/>
      <c r="K187" s="6"/>
      <c r="L187" s="6"/>
      <c r="M187" s="16" t="s">
        <v>174</v>
      </c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28"/>
      <c r="AE187" s="28"/>
      <c r="AF187" s="6"/>
      <c r="AG187" s="6"/>
      <c r="AH187" s="6"/>
      <c r="AI187" s="6"/>
      <c r="AJ187" s="6"/>
      <c r="AK187" s="6"/>
      <c r="AL187" s="6"/>
      <c r="AM187" s="6"/>
    </row>
    <row r="188" spans="1:39" x14ac:dyDescent="0.2">
      <c r="A188" s="6"/>
      <c r="B188" s="6"/>
      <c r="C188" s="6">
        <v>8</v>
      </c>
      <c r="D188" s="6">
        <v>34</v>
      </c>
      <c r="E188" s="6" t="s">
        <v>115</v>
      </c>
      <c r="F188" s="6">
        <v>2</v>
      </c>
      <c r="G188" s="6" t="s">
        <v>142</v>
      </c>
      <c r="H188" s="6" t="s">
        <v>148</v>
      </c>
      <c r="I188" s="6" t="s">
        <v>251</v>
      </c>
      <c r="J188" s="6"/>
      <c r="K188" s="6"/>
      <c r="L188" s="6"/>
      <c r="M188" s="17" t="s">
        <v>174</v>
      </c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28"/>
      <c r="AE188" s="28"/>
      <c r="AF188" s="6"/>
      <c r="AG188" s="6"/>
      <c r="AH188" s="6"/>
      <c r="AI188" s="6"/>
      <c r="AJ188" s="6"/>
      <c r="AK188" s="6"/>
      <c r="AL188" s="6"/>
      <c r="AM188" s="6"/>
    </row>
    <row r="189" spans="1:39" x14ac:dyDescent="0.2">
      <c r="A189" s="6"/>
      <c r="B189" s="6"/>
      <c r="C189" s="6">
        <v>9</v>
      </c>
      <c r="D189" s="6">
        <v>34</v>
      </c>
      <c r="E189" s="6" t="s">
        <v>116</v>
      </c>
      <c r="F189" s="6">
        <v>1</v>
      </c>
      <c r="G189" s="6" t="s">
        <v>142</v>
      </c>
      <c r="H189" s="6" t="s">
        <v>148</v>
      </c>
      <c r="I189" s="6" t="s">
        <v>251</v>
      </c>
      <c r="J189" s="6"/>
      <c r="K189" s="6"/>
      <c r="L189" s="6"/>
      <c r="M189" s="16" t="s">
        <v>174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28"/>
      <c r="AE189" s="28"/>
      <c r="AF189" s="6"/>
      <c r="AG189" s="6"/>
      <c r="AH189" s="6"/>
      <c r="AI189" s="6"/>
      <c r="AJ189" s="6"/>
      <c r="AK189" s="6"/>
      <c r="AL189" s="6"/>
      <c r="AM189" s="6"/>
    </row>
    <row r="190" spans="1:39" x14ac:dyDescent="0.2">
      <c r="A190" s="6"/>
      <c r="B190" s="6"/>
      <c r="C190" s="6">
        <v>10</v>
      </c>
      <c r="D190" s="6">
        <v>19</v>
      </c>
      <c r="E190" s="6" t="s">
        <v>252</v>
      </c>
      <c r="F190" s="6">
        <v>1.4</v>
      </c>
      <c r="G190" s="6" t="s">
        <v>142</v>
      </c>
      <c r="H190" s="6" t="s">
        <v>148</v>
      </c>
      <c r="I190" s="6" t="s">
        <v>224</v>
      </c>
      <c r="J190" s="6"/>
      <c r="K190" s="6"/>
      <c r="L190" s="6"/>
      <c r="M190" s="17" t="s">
        <v>174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28"/>
      <c r="AE190" s="28"/>
      <c r="AF190" s="6"/>
      <c r="AG190" s="6"/>
      <c r="AH190" s="6"/>
      <c r="AI190" s="6"/>
      <c r="AJ190" s="6"/>
      <c r="AK190" s="6"/>
      <c r="AL190" s="6"/>
      <c r="AM190" s="6"/>
    </row>
    <row r="191" spans="1:39" ht="13.5" thickBot="1" x14ac:dyDescent="0.25">
      <c r="A191" s="16"/>
      <c r="B191" s="16" t="s">
        <v>225</v>
      </c>
      <c r="C191" s="16"/>
      <c r="D191" s="16"/>
      <c r="E191" s="16"/>
      <c r="F191" s="19">
        <v>30.799999999999997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52"/>
      <c r="AE191" s="52"/>
      <c r="AF191" s="16"/>
      <c r="AG191" s="16"/>
      <c r="AH191" s="16"/>
      <c r="AI191" s="16"/>
      <c r="AJ191" s="16"/>
      <c r="AK191" s="16"/>
      <c r="AL191" s="16"/>
      <c r="AM191" s="16"/>
    </row>
    <row r="192" spans="1:39" ht="13.5" thickBot="1" x14ac:dyDescent="0.25">
      <c r="A192" s="31"/>
      <c r="B192" s="32"/>
      <c r="C192" s="32"/>
      <c r="D192" s="32"/>
      <c r="E192" s="32"/>
      <c r="F192" s="25">
        <f>F136+F147+F152+F153+F156+F173+F180+F191</f>
        <v>124.3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3"/>
    </row>
    <row r="193" spans="1:39" s="30" customFormat="1" x14ac:dyDescent="0.2">
      <c r="A193" s="22">
        <v>2</v>
      </c>
      <c r="B193" s="23" t="s">
        <v>203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76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x14ac:dyDescent="0.2">
      <c r="A194" s="17"/>
      <c r="B194" s="17" t="s">
        <v>198</v>
      </c>
      <c r="C194" s="17"/>
      <c r="D194" s="17">
        <v>4</v>
      </c>
      <c r="E194" s="17" t="s">
        <v>199</v>
      </c>
      <c r="F194" s="17">
        <v>0.8</v>
      </c>
      <c r="G194" s="17" t="s">
        <v>142</v>
      </c>
      <c r="H194" s="17" t="s">
        <v>140</v>
      </c>
      <c r="I194" s="17" t="s">
        <v>200</v>
      </c>
      <c r="J194" s="17"/>
      <c r="K194" s="17"/>
      <c r="L194" s="17"/>
      <c r="M194" s="17" t="s">
        <v>174</v>
      </c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23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x14ac:dyDescent="0.2">
      <c r="A195" s="6"/>
      <c r="B195" s="6"/>
      <c r="C195" s="6"/>
      <c r="D195" s="6"/>
      <c r="E195" s="6" t="s">
        <v>201</v>
      </c>
      <c r="F195" s="6">
        <v>0.7</v>
      </c>
      <c r="G195" s="6" t="s">
        <v>142</v>
      </c>
      <c r="H195" s="6" t="s">
        <v>140</v>
      </c>
      <c r="I195" s="6" t="s">
        <v>200</v>
      </c>
      <c r="J195" s="6"/>
      <c r="K195" s="6"/>
      <c r="L195" s="6"/>
      <c r="M195" s="6" t="s">
        <v>174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28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39" x14ac:dyDescent="0.2">
      <c r="A196" s="6"/>
      <c r="B196" s="6"/>
      <c r="C196" s="6"/>
      <c r="D196" s="6"/>
      <c r="E196" s="6" t="s">
        <v>202</v>
      </c>
      <c r="F196" s="6">
        <v>1.1000000000000001</v>
      </c>
      <c r="G196" s="6" t="s">
        <v>142</v>
      </c>
      <c r="H196" s="6" t="s">
        <v>162</v>
      </c>
      <c r="I196" s="6" t="s">
        <v>200</v>
      </c>
      <c r="J196" s="6"/>
      <c r="K196" s="6"/>
      <c r="L196" s="6"/>
      <c r="M196" s="6" t="s">
        <v>174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28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1:39" ht="13.5" thickBot="1" x14ac:dyDescent="0.25">
      <c r="A197" s="16"/>
      <c r="B197" s="16"/>
      <c r="C197" s="16"/>
      <c r="D197" s="16">
        <v>2</v>
      </c>
      <c r="E197" s="16" t="s">
        <v>152</v>
      </c>
      <c r="F197" s="16">
        <v>0.9</v>
      </c>
      <c r="G197" s="16" t="s">
        <v>142</v>
      </c>
      <c r="H197" s="16" t="s">
        <v>162</v>
      </c>
      <c r="I197" s="16" t="s">
        <v>200</v>
      </c>
      <c r="J197" s="16"/>
      <c r="K197" s="16"/>
      <c r="L197" s="16"/>
      <c r="M197" s="16" t="s">
        <v>174</v>
      </c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52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1:39" s="4" customFormat="1" ht="13.5" thickBot="1" x14ac:dyDescent="0.25">
      <c r="A198" s="24"/>
      <c r="B198" s="25"/>
      <c r="C198" s="25"/>
      <c r="D198" s="25"/>
      <c r="E198" s="25"/>
      <c r="F198" s="25">
        <f>SUM(F194:F197)</f>
        <v>3.5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69"/>
    </row>
    <row r="199" spans="1:39" s="4" customFormat="1" x14ac:dyDescent="0.2">
      <c r="A199" s="15"/>
      <c r="B199" s="15" t="s">
        <v>267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29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x14ac:dyDescent="0.2">
      <c r="A200" s="6"/>
      <c r="B200" s="6" t="s">
        <v>264</v>
      </c>
      <c r="C200" s="6"/>
      <c r="D200" s="6">
        <v>1</v>
      </c>
      <c r="E200" s="6">
        <v>26.1</v>
      </c>
      <c r="F200" s="6">
        <v>0.6</v>
      </c>
      <c r="G200" s="6" t="s">
        <v>142</v>
      </c>
      <c r="H200" s="6" t="s">
        <v>148</v>
      </c>
      <c r="I200" s="6" t="s">
        <v>268</v>
      </c>
      <c r="J200" s="6"/>
      <c r="K200" s="6"/>
      <c r="L200" s="6"/>
      <c r="M200" s="16" t="s">
        <v>174</v>
      </c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28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1:39" x14ac:dyDescent="0.2">
      <c r="A201" s="6"/>
      <c r="B201" s="6"/>
      <c r="C201" s="6"/>
      <c r="D201" s="6">
        <v>4</v>
      </c>
      <c r="E201" s="6">
        <v>6.3</v>
      </c>
      <c r="F201" s="6">
        <v>1</v>
      </c>
      <c r="G201" s="6" t="s">
        <v>269</v>
      </c>
      <c r="H201" s="6" t="s">
        <v>148</v>
      </c>
      <c r="I201" s="6" t="s">
        <v>270</v>
      </c>
      <c r="J201" s="6"/>
      <c r="K201" s="6"/>
      <c r="L201" s="6"/>
      <c r="M201" s="6" t="s">
        <v>275</v>
      </c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28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1:39" x14ac:dyDescent="0.2">
      <c r="A202" s="6"/>
      <c r="B202" s="6"/>
      <c r="C202" s="6"/>
      <c r="D202" s="6">
        <v>7</v>
      </c>
      <c r="E202" s="6">
        <v>18</v>
      </c>
      <c r="F202" s="6">
        <v>0.4</v>
      </c>
      <c r="G202" s="6" t="s">
        <v>142</v>
      </c>
      <c r="H202" s="6" t="s">
        <v>254</v>
      </c>
      <c r="I202" s="6" t="s">
        <v>268</v>
      </c>
      <c r="J202" s="6"/>
      <c r="K202" s="6"/>
      <c r="L202" s="6"/>
      <c r="M202" s="17" t="s">
        <v>174</v>
      </c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28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1:39" x14ac:dyDescent="0.2">
      <c r="A203" s="6"/>
      <c r="B203" s="6"/>
      <c r="C203" s="6"/>
      <c r="D203" s="6">
        <v>8</v>
      </c>
      <c r="E203" s="6">
        <v>11</v>
      </c>
      <c r="F203" s="6">
        <v>0.5</v>
      </c>
      <c r="G203" s="6" t="s">
        <v>142</v>
      </c>
      <c r="H203" s="6" t="s">
        <v>148</v>
      </c>
      <c r="I203" s="6" t="s">
        <v>268</v>
      </c>
      <c r="J203" s="6"/>
      <c r="K203" s="6"/>
      <c r="L203" s="6"/>
      <c r="M203" s="6" t="s">
        <v>174</v>
      </c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28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1:39" x14ac:dyDescent="0.2">
      <c r="A204" s="6"/>
      <c r="B204" s="6"/>
      <c r="C204" s="6"/>
      <c r="D204" s="6">
        <v>8</v>
      </c>
      <c r="E204" s="6">
        <v>30</v>
      </c>
      <c r="F204" s="6">
        <v>0.3</v>
      </c>
      <c r="G204" s="6" t="s">
        <v>142</v>
      </c>
      <c r="H204" s="6" t="s">
        <v>148</v>
      </c>
      <c r="I204" s="6" t="s">
        <v>268</v>
      </c>
      <c r="J204" s="6"/>
      <c r="K204" s="6"/>
      <c r="L204" s="6"/>
      <c r="M204" s="6" t="s">
        <v>174</v>
      </c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28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39" x14ac:dyDescent="0.2">
      <c r="A205" s="6"/>
      <c r="B205" s="6"/>
      <c r="C205" s="6"/>
      <c r="D205" s="6">
        <v>12</v>
      </c>
      <c r="E205" s="6">
        <v>7.1</v>
      </c>
      <c r="F205" s="6">
        <v>1</v>
      </c>
      <c r="G205" s="6" t="s">
        <v>269</v>
      </c>
      <c r="H205" s="6" t="s">
        <v>148</v>
      </c>
      <c r="I205" s="6" t="s">
        <v>268</v>
      </c>
      <c r="J205" s="6"/>
      <c r="K205" s="6"/>
      <c r="L205" s="6"/>
      <c r="M205" s="16" t="s">
        <v>276</v>
      </c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28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1:39" x14ac:dyDescent="0.2">
      <c r="A206" s="6"/>
      <c r="B206" s="6"/>
      <c r="C206" s="6"/>
      <c r="D206" s="6">
        <v>19</v>
      </c>
      <c r="E206" s="6">
        <v>22</v>
      </c>
      <c r="F206" s="6">
        <v>0.7</v>
      </c>
      <c r="G206" s="6" t="s">
        <v>142</v>
      </c>
      <c r="H206" s="6" t="s">
        <v>254</v>
      </c>
      <c r="I206" s="6" t="s">
        <v>268</v>
      </c>
      <c r="J206" s="6"/>
      <c r="K206" s="6"/>
      <c r="L206" s="6"/>
      <c r="M206" s="17" t="s">
        <v>174</v>
      </c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28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1:39" x14ac:dyDescent="0.2">
      <c r="A207" s="6"/>
      <c r="B207" s="6" t="s">
        <v>263</v>
      </c>
      <c r="C207" s="6"/>
      <c r="D207" s="6">
        <v>4</v>
      </c>
      <c r="E207" s="6">
        <v>1</v>
      </c>
      <c r="F207" s="6">
        <v>1.4</v>
      </c>
      <c r="G207" s="6" t="s">
        <v>142</v>
      </c>
      <c r="H207" s="6" t="s">
        <v>148</v>
      </c>
      <c r="I207" s="6" t="s">
        <v>268</v>
      </c>
      <c r="J207" s="6"/>
      <c r="K207" s="6"/>
      <c r="L207" s="6"/>
      <c r="M207" s="6" t="s">
        <v>174</v>
      </c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28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1:39" x14ac:dyDescent="0.2">
      <c r="A208" s="6"/>
      <c r="B208" s="6"/>
      <c r="C208" s="6"/>
      <c r="D208" s="6">
        <v>5</v>
      </c>
      <c r="E208" s="6">
        <v>37</v>
      </c>
      <c r="F208" s="6">
        <v>1.6</v>
      </c>
      <c r="G208" s="6" t="s">
        <v>142</v>
      </c>
      <c r="H208" s="6" t="s">
        <v>148</v>
      </c>
      <c r="I208" s="6" t="s">
        <v>268</v>
      </c>
      <c r="J208" s="6"/>
      <c r="K208" s="6"/>
      <c r="L208" s="6"/>
      <c r="M208" s="6" t="s">
        <v>174</v>
      </c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28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1:39" x14ac:dyDescent="0.2">
      <c r="A209" s="6"/>
      <c r="B209" s="6" t="s">
        <v>271</v>
      </c>
      <c r="C209" s="6"/>
      <c r="D209" s="6">
        <v>8</v>
      </c>
      <c r="E209" s="6">
        <v>1</v>
      </c>
      <c r="F209" s="6">
        <v>0.4</v>
      </c>
      <c r="G209" s="6" t="s">
        <v>272</v>
      </c>
      <c r="H209" s="6" t="s">
        <v>140</v>
      </c>
      <c r="I209" s="6" t="s">
        <v>268</v>
      </c>
      <c r="J209" s="6"/>
      <c r="K209" s="6"/>
      <c r="L209" s="6"/>
      <c r="M209" s="16" t="s">
        <v>277</v>
      </c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28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1:39" x14ac:dyDescent="0.2">
      <c r="A210" s="6"/>
      <c r="B210" s="6"/>
      <c r="C210" s="6"/>
      <c r="D210" s="6">
        <v>8</v>
      </c>
      <c r="E210" s="6">
        <v>7</v>
      </c>
      <c r="F210" s="6">
        <v>0.8</v>
      </c>
      <c r="G210" s="6" t="s">
        <v>142</v>
      </c>
      <c r="H210" s="6" t="s">
        <v>137</v>
      </c>
      <c r="I210" s="6" t="s">
        <v>268</v>
      </c>
      <c r="J210" s="6"/>
      <c r="K210" s="6"/>
      <c r="L210" s="6"/>
      <c r="M210" s="17" t="s">
        <v>174</v>
      </c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28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1:39" x14ac:dyDescent="0.2">
      <c r="A211" s="6"/>
      <c r="B211" s="6"/>
      <c r="C211" s="6"/>
      <c r="D211" s="6">
        <v>8</v>
      </c>
      <c r="E211" s="6">
        <v>16</v>
      </c>
      <c r="F211" s="6">
        <v>0.3</v>
      </c>
      <c r="G211" s="6" t="s">
        <v>272</v>
      </c>
      <c r="H211" s="6" t="s">
        <v>137</v>
      </c>
      <c r="I211" s="6" t="s">
        <v>268</v>
      </c>
      <c r="J211" s="6"/>
      <c r="K211" s="6"/>
      <c r="L211" s="6"/>
      <c r="M211" s="6" t="s">
        <v>278</v>
      </c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28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1:39" x14ac:dyDescent="0.2">
      <c r="A212" s="6"/>
      <c r="B212" s="6"/>
      <c r="C212" s="6"/>
      <c r="D212" s="6">
        <v>20</v>
      </c>
      <c r="E212" s="6">
        <v>16</v>
      </c>
      <c r="F212" s="6">
        <v>0.2</v>
      </c>
      <c r="G212" s="6" t="s">
        <v>142</v>
      </c>
      <c r="H212" s="6" t="s">
        <v>168</v>
      </c>
      <c r="I212" s="6" t="s">
        <v>268</v>
      </c>
      <c r="J212" s="6"/>
      <c r="K212" s="6"/>
      <c r="L212" s="6"/>
      <c r="M212" s="6" t="s">
        <v>174</v>
      </c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28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1:39" x14ac:dyDescent="0.2">
      <c r="A213" s="6"/>
      <c r="B213" s="6"/>
      <c r="C213" s="6"/>
      <c r="D213" s="6">
        <v>21</v>
      </c>
      <c r="E213" s="6">
        <v>9</v>
      </c>
      <c r="F213" s="6">
        <v>0.4</v>
      </c>
      <c r="G213" s="6" t="s">
        <v>142</v>
      </c>
      <c r="H213" s="6" t="s">
        <v>137</v>
      </c>
      <c r="I213" s="6" t="s">
        <v>268</v>
      </c>
      <c r="J213" s="6"/>
      <c r="K213" s="6"/>
      <c r="L213" s="6"/>
      <c r="M213" s="16" t="s">
        <v>174</v>
      </c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28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39" x14ac:dyDescent="0.2">
      <c r="A214" s="6"/>
      <c r="B214" s="6"/>
      <c r="C214" s="6"/>
      <c r="D214" s="6">
        <v>21</v>
      </c>
      <c r="E214" s="6">
        <v>20</v>
      </c>
      <c r="F214" s="6">
        <v>1.6</v>
      </c>
      <c r="G214" s="6" t="s">
        <v>142</v>
      </c>
      <c r="H214" s="6" t="s">
        <v>168</v>
      </c>
      <c r="I214" s="6" t="s">
        <v>268</v>
      </c>
      <c r="J214" s="6"/>
      <c r="K214" s="6"/>
      <c r="L214" s="6"/>
      <c r="M214" s="17" t="s">
        <v>174</v>
      </c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28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1:39" x14ac:dyDescent="0.2">
      <c r="A215" s="6"/>
      <c r="B215" s="6" t="s">
        <v>273</v>
      </c>
      <c r="C215" s="6"/>
      <c r="D215" s="6">
        <v>7</v>
      </c>
      <c r="E215" s="6">
        <v>1</v>
      </c>
      <c r="F215" s="6">
        <v>0.4</v>
      </c>
      <c r="G215" s="6" t="s">
        <v>142</v>
      </c>
      <c r="H215" s="6" t="s">
        <v>137</v>
      </c>
      <c r="I215" s="6" t="s">
        <v>274</v>
      </c>
      <c r="J215" s="6"/>
      <c r="K215" s="6"/>
      <c r="L215" s="6"/>
      <c r="M215" s="6" t="s">
        <v>174</v>
      </c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28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1:39" x14ac:dyDescent="0.2">
      <c r="A216" s="6"/>
      <c r="B216" s="6"/>
      <c r="C216" s="6"/>
      <c r="D216" s="6">
        <v>7</v>
      </c>
      <c r="E216" s="6">
        <v>6</v>
      </c>
      <c r="F216" s="6">
        <v>0.4</v>
      </c>
      <c r="G216" s="6" t="s">
        <v>142</v>
      </c>
      <c r="H216" s="6" t="s">
        <v>137</v>
      </c>
      <c r="I216" s="6" t="s">
        <v>274</v>
      </c>
      <c r="J216" s="6"/>
      <c r="K216" s="6"/>
      <c r="L216" s="6"/>
      <c r="M216" s="6" t="s">
        <v>174</v>
      </c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28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1:39" x14ac:dyDescent="0.2">
      <c r="A217" s="6"/>
      <c r="B217" s="6"/>
      <c r="C217" s="6"/>
      <c r="D217" s="6">
        <v>8</v>
      </c>
      <c r="E217" s="6">
        <v>1</v>
      </c>
      <c r="F217" s="6">
        <v>0.6</v>
      </c>
      <c r="G217" s="6" t="s">
        <v>142</v>
      </c>
      <c r="H217" s="6" t="s">
        <v>137</v>
      </c>
      <c r="I217" s="6" t="s">
        <v>274</v>
      </c>
      <c r="J217" s="6"/>
      <c r="K217" s="6"/>
      <c r="L217" s="6"/>
      <c r="M217" s="16" t="s">
        <v>174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28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1:39" ht="13.5" thickBot="1" x14ac:dyDescent="0.25">
      <c r="A218" s="16"/>
      <c r="B218" s="16"/>
      <c r="C218" s="16"/>
      <c r="D218" s="16">
        <v>11</v>
      </c>
      <c r="E218" s="16">
        <v>16</v>
      </c>
      <c r="F218" s="16">
        <v>2</v>
      </c>
      <c r="G218" s="16" t="s">
        <v>142</v>
      </c>
      <c r="H218" s="16" t="s">
        <v>137</v>
      </c>
      <c r="I218" s="16" t="s">
        <v>268</v>
      </c>
      <c r="J218" s="16"/>
      <c r="K218" s="16"/>
      <c r="L218" s="16"/>
      <c r="M218" s="16" t="s">
        <v>174</v>
      </c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52"/>
      <c r="AE218" s="16"/>
      <c r="AF218" s="16"/>
      <c r="AG218" s="16"/>
      <c r="AH218" s="16"/>
      <c r="AI218" s="16"/>
      <c r="AJ218" s="16"/>
      <c r="AK218" s="16"/>
      <c r="AL218" s="16"/>
      <c r="AM218" s="16"/>
    </row>
    <row r="219" spans="1:39" ht="13.5" thickBot="1" x14ac:dyDescent="0.25">
      <c r="A219" s="24"/>
      <c r="B219" s="25"/>
      <c r="C219" s="25"/>
      <c r="D219" s="25"/>
      <c r="E219" s="25"/>
      <c r="F219" s="25">
        <f>SUM(F200:F218)</f>
        <v>14.600000000000001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69"/>
    </row>
    <row r="220" spans="1:39" x14ac:dyDescent="0.2">
      <c r="A220" s="17"/>
      <c r="B220" s="34" t="s">
        <v>309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23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x14ac:dyDescent="0.2">
      <c r="A221" s="6"/>
      <c r="B221" s="15" t="s">
        <v>310</v>
      </c>
      <c r="C221" s="6"/>
      <c r="D221" s="6">
        <v>15</v>
      </c>
      <c r="E221" s="6">
        <v>18.3</v>
      </c>
      <c r="F221" s="6">
        <v>1.5</v>
      </c>
      <c r="G221" s="6" t="s">
        <v>142</v>
      </c>
      <c r="H221" s="6" t="s">
        <v>140</v>
      </c>
      <c r="I221" s="6" t="s">
        <v>200</v>
      </c>
      <c r="J221" s="6"/>
      <c r="K221" s="6"/>
      <c r="L221" s="6"/>
      <c r="M221" s="6" t="s">
        <v>174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28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1:39" x14ac:dyDescent="0.2">
      <c r="A222" s="6"/>
      <c r="B222" s="15"/>
      <c r="C222" s="6"/>
      <c r="D222" s="6">
        <v>15</v>
      </c>
      <c r="E222" s="6">
        <v>18.5</v>
      </c>
      <c r="F222" s="6">
        <v>1.6</v>
      </c>
      <c r="G222" s="6" t="s">
        <v>142</v>
      </c>
      <c r="H222" s="6" t="s">
        <v>140</v>
      </c>
      <c r="I222" s="6" t="s">
        <v>200</v>
      </c>
      <c r="J222" s="6"/>
      <c r="K222" s="6"/>
      <c r="L222" s="6"/>
      <c r="M222" s="6" t="s">
        <v>174</v>
      </c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28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39" x14ac:dyDescent="0.2">
      <c r="A223" s="6"/>
      <c r="B223" s="15"/>
      <c r="C223" s="6"/>
      <c r="D223" s="6">
        <v>23</v>
      </c>
      <c r="E223" s="6" t="s">
        <v>311</v>
      </c>
      <c r="F223" s="6">
        <v>0.5</v>
      </c>
      <c r="G223" s="6" t="s">
        <v>142</v>
      </c>
      <c r="H223" s="6" t="s">
        <v>140</v>
      </c>
      <c r="I223" s="6" t="s">
        <v>200</v>
      </c>
      <c r="J223" s="6"/>
      <c r="K223" s="6"/>
      <c r="L223" s="6"/>
      <c r="M223" s="6" t="s">
        <v>174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28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1:39" x14ac:dyDescent="0.2">
      <c r="A224" s="6"/>
      <c r="B224" s="15"/>
      <c r="C224" s="6"/>
      <c r="D224" s="6">
        <v>20</v>
      </c>
      <c r="E224" s="6" t="s">
        <v>312</v>
      </c>
      <c r="F224" s="6">
        <v>0.9</v>
      </c>
      <c r="G224" s="6" t="s">
        <v>142</v>
      </c>
      <c r="H224" s="6" t="s">
        <v>137</v>
      </c>
      <c r="I224" s="6" t="s">
        <v>200</v>
      </c>
      <c r="J224" s="6"/>
      <c r="K224" s="6"/>
      <c r="L224" s="6"/>
      <c r="M224" s="6" t="s">
        <v>174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28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1:39" x14ac:dyDescent="0.2">
      <c r="A225" s="6"/>
      <c r="B225" s="15"/>
      <c r="C225" s="6"/>
      <c r="D225" s="6">
        <v>23</v>
      </c>
      <c r="E225" s="6" t="s">
        <v>313</v>
      </c>
      <c r="F225" s="6">
        <v>0.7</v>
      </c>
      <c r="G225" s="6" t="s">
        <v>142</v>
      </c>
      <c r="H225" s="6" t="s">
        <v>140</v>
      </c>
      <c r="I225" s="6" t="s">
        <v>200</v>
      </c>
      <c r="J225" s="6"/>
      <c r="K225" s="6"/>
      <c r="L225" s="6"/>
      <c r="M225" s="6" t="s">
        <v>174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28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1:39" x14ac:dyDescent="0.2">
      <c r="A226" s="6"/>
      <c r="B226" s="15"/>
      <c r="C226" s="6"/>
      <c r="D226" s="6">
        <v>3</v>
      </c>
      <c r="E226" s="6" t="s">
        <v>314</v>
      </c>
      <c r="F226" s="6">
        <v>1</v>
      </c>
      <c r="G226" s="6" t="s">
        <v>142</v>
      </c>
      <c r="H226" s="6" t="s">
        <v>137</v>
      </c>
      <c r="I226" s="6" t="s">
        <v>200</v>
      </c>
      <c r="J226" s="6"/>
      <c r="K226" s="6"/>
      <c r="L226" s="6"/>
      <c r="M226" s="6" t="s">
        <v>174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28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1:39" x14ac:dyDescent="0.2">
      <c r="A227" s="6"/>
      <c r="B227" s="15"/>
      <c r="C227" s="6"/>
      <c r="D227" s="6">
        <v>22</v>
      </c>
      <c r="E227" s="6" t="s">
        <v>297</v>
      </c>
      <c r="F227" s="6">
        <v>1.5</v>
      </c>
      <c r="G227" s="6" t="s">
        <v>142</v>
      </c>
      <c r="H227" s="6" t="s">
        <v>140</v>
      </c>
      <c r="I227" s="6" t="s">
        <v>200</v>
      </c>
      <c r="J227" s="6"/>
      <c r="K227" s="6"/>
      <c r="L227" s="6"/>
      <c r="M227" s="6" t="s">
        <v>174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28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1:39" x14ac:dyDescent="0.2">
      <c r="A228" s="6"/>
      <c r="B228" s="15"/>
      <c r="C228" s="6"/>
      <c r="D228" s="6">
        <v>4</v>
      </c>
      <c r="E228" s="6" t="s">
        <v>287</v>
      </c>
      <c r="F228" s="6">
        <v>0.9</v>
      </c>
      <c r="G228" s="6" t="s">
        <v>142</v>
      </c>
      <c r="H228" s="6" t="s">
        <v>140</v>
      </c>
      <c r="I228" s="6" t="s">
        <v>200</v>
      </c>
      <c r="J228" s="6"/>
      <c r="K228" s="6"/>
      <c r="L228" s="6"/>
      <c r="M228" s="6" t="s">
        <v>174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28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1:39" x14ac:dyDescent="0.2">
      <c r="A229" s="6"/>
      <c r="B229" s="15"/>
      <c r="C229" s="6"/>
      <c r="D229" s="6">
        <v>20</v>
      </c>
      <c r="E229" s="6" t="s">
        <v>315</v>
      </c>
      <c r="F229" s="6">
        <v>1.8</v>
      </c>
      <c r="G229" s="6" t="s">
        <v>142</v>
      </c>
      <c r="H229" s="6" t="s">
        <v>140</v>
      </c>
      <c r="I229" s="6" t="s">
        <v>200</v>
      </c>
      <c r="J229" s="6"/>
      <c r="K229" s="6"/>
      <c r="L229" s="6"/>
      <c r="M229" s="6" t="s">
        <v>174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28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1:39" x14ac:dyDescent="0.2">
      <c r="A230" s="6"/>
      <c r="B230" s="15"/>
      <c r="C230" s="6"/>
      <c r="D230" s="6">
        <v>22</v>
      </c>
      <c r="E230" s="6" t="s">
        <v>316</v>
      </c>
      <c r="F230" s="6">
        <v>0.9</v>
      </c>
      <c r="G230" s="6" t="s">
        <v>142</v>
      </c>
      <c r="H230" s="6" t="s">
        <v>140</v>
      </c>
      <c r="I230" s="6" t="s">
        <v>200</v>
      </c>
      <c r="J230" s="6"/>
      <c r="K230" s="6"/>
      <c r="L230" s="6"/>
      <c r="M230" s="6" t="s">
        <v>174</v>
      </c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28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1:39" x14ac:dyDescent="0.2">
      <c r="A231" s="6"/>
      <c r="B231" s="15"/>
      <c r="C231" s="6"/>
      <c r="D231" s="6">
        <v>9</v>
      </c>
      <c r="E231" s="6" t="s">
        <v>252</v>
      </c>
      <c r="F231" s="6">
        <v>1.5</v>
      </c>
      <c r="G231" s="6" t="s">
        <v>142</v>
      </c>
      <c r="H231" s="6" t="s">
        <v>140</v>
      </c>
      <c r="I231" s="6" t="s">
        <v>200</v>
      </c>
      <c r="J231" s="6"/>
      <c r="K231" s="6"/>
      <c r="L231" s="6"/>
      <c r="M231" s="6" t="s">
        <v>174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28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39" x14ac:dyDescent="0.2">
      <c r="A232" s="6"/>
      <c r="B232" s="15"/>
      <c r="C232" s="6"/>
      <c r="D232" s="6">
        <v>22</v>
      </c>
      <c r="E232" s="6" t="s">
        <v>317</v>
      </c>
      <c r="F232" s="6">
        <v>1.5</v>
      </c>
      <c r="G232" s="6" t="s">
        <v>142</v>
      </c>
      <c r="H232" s="6" t="s">
        <v>140</v>
      </c>
      <c r="I232" s="6" t="s">
        <v>200</v>
      </c>
      <c r="J232" s="6"/>
      <c r="K232" s="6"/>
      <c r="L232" s="6"/>
      <c r="M232" s="6" t="s">
        <v>174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28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1:39" x14ac:dyDescent="0.2">
      <c r="A233" s="6"/>
      <c r="B233" s="15"/>
      <c r="C233" s="6"/>
      <c r="D233" s="6">
        <v>3</v>
      </c>
      <c r="E233" s="6" t="s">
        <v>318</v>
      </c>
      <c r="F233" s="6">
        <v>1.3</v>
      </c>
      <c r="G233" s="6" t="s">
        <v>142</v>
      </c>
      <c r="H233" s="6" t="s">
        <v>137</v>
      </c>
      <c r="I233" s="6" t="s">
        <v>200</v>
      </c>
      <c r="J233" s="6"/>
      <c r="K233" s="6"/>
      <c r="L233" s="6"/>
      <c r="M233" s="6" t="s">
        <v>174</v>
      </c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28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1:39" x14ac:dyDescent="0.2">
      <c r="A234" s="6"/>
      <c r="B234" s="15"/>
      <c r="C234" s="6"/>
      <c r="D234" s="6">
        <v>3</v>
      </c>
      <c r="E234" s="6" t="s">
        <v>319</v>
      </c>
      <c r="F234" s="6">
        <v>0.9</v>
      </c>
      <c r="G234" s="6" t="s">
        <v>142</v>
      </c>
      <c r="H234" s="6" t="s">
        <v>140</v>
      </c>
      <c r="I234" s="6" t="s">
        <v>200</v>
      </c>
      <c r="J234" s="6"/>
      <c r="K234" s="6"/>
      <c r="L234" s="6"/>
      <c r="M234" s="6" t="s">
        <v>174</v>
      </c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28"/>
      <c r="AE234" s="6"/>
      <c r="AF234" s="6"/>
      <c r="AG234" s="6"/>
      <c r="AH234" s="6"/>
      <c r="AI234" s="6"/>
      <c r="AJ234" s="6"/>
      <c r="AK234" s="6"/>
      <c r="AL234" s="6"/>
      <c r="AM234" s="6"/>
    </row>
    <row r="235" spans="1:39" x14ac:dyDescent="0.2">
      <c r="A235" s="6"/>
      <c r="B235" s="15"/>
      <c r="C235" s="6"/>
      <c r="D235" s="6">
        <v>15</v>
      </c>
      <c r="E235" s="6" t="s">
        <v>152</v>
      </c>
      <c r="F235" s="6">
        <v>0.9</v>
      </c>
      <c r="G235" s="6" t="s">
        <v>142</v>
      </c>
      <c r="H235" s="6" t="s">
        <v>140</v>
      </c>
      <c r="I235" s="6" t="s">
        <v>200</v>
      </c>
      <c r="J235" s="6"/>
      <c r="K235" s="6"/>
      <c r="L235" s="6"/>
      <c r="M235" s="6" t="s">
        <v>174</v>
      </c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28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1:39" x14ac:dyDescent="0.2">
      <c r="A236" s="6"/>
      <c r="B236" s="15"/>
      <c r="C236" s="6"/>
      <c r="D236" s="6">
        <v>21</v>
      </c>
      <c r="E236" s="6" t="s">
        <v>320</v>
      </c>
      <c r="F236" s="6">
        <v>0.6</v>
      </c>
      <c r="G236" s="6" t="s">
        <v>142</v>
      </c>
      <c r="H236" s="6" t="s">
        <v>140</v>
      </c>
      <c r="I236" s="6" t="s">
        <v>200</v>
      </c>
      <c r="J236" s="6"/>
      <c r="K236" s="6"/>
      <c r="L236" s="6"/>
      <c r="M236" s="6" t="s">
        <v>174</v>
      </c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28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1:39" x14ac:dyDescent="0.2">
      <c r="A237" s="6"/>
      <c r="B237" s="15"/>
      <c r="C237" s="6"/>
      <c r="D237" s="6">
        <v>9</v>
      </c>
      <c r="E237" s="6" t="s">
        <v>321</v>
      </c>
      <c r="F237" s="6">
        <v>0.5</v>
      </c>
      <c r="G237" s="6" t="s">
        <v>142</v>
      </c>
      <c r="H237" s="6" t="s">
        <v>140</v>
      </c>
      <c r="I237" s="6" t="s">
        <v>200</v>
      </c>
      <c r="J237" s="6"/>
      <c r="K237" s="6"/>
      <c r="L237" s="6"/>
      <c r="M237" s="6" t="s">
        <v>174</v>
      </c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28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1:39" x14ac:dyDescent="0.2">
      <c r="A238" s="6"/>
      <c r="B238" s="15"/>
      <c r="C238" s="6"/>
      <c r="D238" s="6">
        <v>22</v>
      </c>
      <c r="E238" s="6" t="s">
        <v>322</v>
      </c>
      <c r="F238" s="6">
        <v>1.5</v>
      </c>
      <c r="G238" s="6" t="s">
        <v>142</v>
      </c>
      <c r="H238" s="6" t="s">
        <v>140</v>
      </c>
      <c r="I238" s="6" t="s">
        <v>200</v>
      </c>
      <c r="J238" s="6"/>
      <c r="K238" s="6"/>
      <c r="L238" s="6"/>
      <c r="M238" s="6" t="s">
        <v>174</v>
      </c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28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1:39" x14ac:dyDescent="0.2">
      <c r="A239" s="6"/>
      <c r="B239" s="15"/>
      <c r="C239" s="6"/>
      <c r="D239" s="6">
        <v>23</v>
      </c>
      <c r="E239" s="6" t="s">
        <v>320</v>
      </c>
      <c r="F239" s="6">
        <v>1.7</v>
      </c>
      <c r="G239" s="6" t="s">
        <v>142</v>
      </c>
      <c r="H239" s="6" t="s">
        <v>137</v>
      </c>
      <c r="I239" s="6" t="s">
        <v>200</v>
      </c>
      <c r="J239" s="6"/>
      <c r="K239" s="6"/>
      <c r="L239" s="6"/>
      <c r="M239" s="6" t="s">
        <v>174</v>
      </c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28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1:39" x14ac:dyDescent="0.2">
      <c r="A240" s="6"/>
      <c r="B240" s="15"/>
      <c r="C240" s="6"/>
      <c r="D240" s="6">
        <v>27</v>
      </c>
      <c r="E240" s="6" t="s">
        <v>323</v>
      </c>
      <c r="F240" s="6">
        <v>0.9</v>
      </c>
      <c r="G240" s="6" t="s">
        <v>142</v>
      </c>
      <c r="H240" s="6" t="s">
        <v>140</v>
      </c>
      <c r="I240" s="6" t="s">
        <v>200</v>
      </c>
      <c r="J240" s="6"/>
      <c r="K240" s="6"/>
      <c r="L240" s="6"/>
      <c r="M240" s="6" t="s">
        <v>174</v>
      </c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28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39" x14ac:dyDescent="0.2">
      <c r="A241" s="6"/>
      <c r="B241" s="15"/>
      <c r="C241" s="6"/>
      <c r="D241" s="6">
        <v>27</v>
      </c>
      <c r="E241" s="6" t="s">
        <v>324</v>
      </c>
      <c r="F241" s="6">
        <v>0.6</v>
      </c>
      <c r="G241" s="6" t="s">
        <v>142</v>
      </c>
      <c r="H241" s="6" t="s">
        <v>140</v>
      </c>
      <c r="I241" s="6" t="s">
        <v>200</v>
      </c>
      <c r="J241" s="6"/>
      <c r="K241" s="6"/>
      <c r="L241" s="6"/>
      <c r="M241" s="6" t="s">
        <v>174</v>
      </c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28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1:39" x14ac:dyDescent="0.2">
      <c r="A242" s="6"/>
      <c r="B242" s="15"/>
      <c r="C242" s="6"/>
      <c r="D242" s="6">
        <v>27</v>
      </c>
      <c r="E242" s="6" t="s">
        <v>325</v>
      </c>
      <c r="F242" s="6">
        <v>0.5</v>
      </c>
      <c r="G242" s="6" t="s">
        <v>142</v>
      </c>
      <c r="H242" s="6" t="s">
        <v>140</v>
      </c>
      <c r="I242" s="6" t="s">
        <v>200</v>
      </c>
      <c r="J242" s="6"/>
      <c r="K242" s="6"/>
      <c r="L242" s="6"/>
      <c r="M242" s="6" t="s">
        <v>174</v>
      </c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28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1:39" x14ac:dyDescent="0.2">
      <c r="A243" s="6"/>
      <c r="B243" s="15"/>
      <c r="C243" s="6"/>
      <c r="D243" s="6">
        <v>20</v>
      </c>
      <c r="E243" s="6" t="s">
        <v>317</v>
      </c>
      <c r="F243" s="6">
        <v>0.6</v>
      </c>
      <c r="G243" s="6" t="s">
        <v>142</v>
      </c>
      <c r="H243" s="6" t="s">
        <v>140</v>
      </c>
      <c r="I243" s="6" t="s">
        <v>200</v>
      </c>
      <c r="J243" s="6"/>
      <c r="K243" s="6"/>
      <c r="L243" s="6"/>
      <c r="M243" s="6" t="s">
        <v>174</v>
      </c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28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1:39" x14ac:dyDescent="0.2">
      <c r="A244" s="6"/>
      <c r="B244" s="15"/>
      <c r="C244" s="6"/>
      <c r="D244" s="6">
        <v>22</v>
      </c>
      <c r="E244" s="6" t="s">
        <v>326</v>
      </c>
      <c r="F244" s="6">
        <v>0.9</v>
      </c>
      <c r="G244" s="6" t="s">
        <v>142</v>
      </c>
      <c r="H244" s="6" t="s">
        <v>140</v>
      </c>
      <c r="I244" s="6" t="s">
        <v>200</v>
      </c>
      <c r="J244" s="6"/>
      <c r="K244" s="6"/>
      <c r="L244" s="6"/>
      <c r="M244" s="6" t="s">
        <v>174</v>
      </c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28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1:39" x14ac:dyDescent="0.2">
      <c r="A245" s="6"/>
      <c r="B245" s="15"/>
      <c r="C245" s="6"/>
      <c r="D245" s="6">
        <v>19</v>
      </c>
      <c r="E245" s="6" t="s">
        <v>327</v>
      </c>
      <c r="F245" s="6">
        <v>0.7</v>
      </c>
      <c r="G245" s="6" t="s">
        <v>142</v>
      </c>
      <c r="H245" s="6" t="s">
        <v>140</v>
      </c>
      <c r="I245" s="6" t="s">
        <v>200</v>
      </c>
      <c r="J245" s="6"/>
      <c r="K245" s="6"/>
      <c r="L245" s="6"/>
      <c r="M245" s="6" t="s">
        <v>174</v>
      </c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28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1:39" x14ac:dyDescent="0.2">
      <c r="A246" s="6"/>
      <c r="B246" s="15"/>
      <c r="C246" s="6"/>
      <c r="D246" s="6">
        <v>19</v>
      </c>
      <c r="E246" s="6" t="s">
        <v>317</v>
      </c>
      <c r="F246" s="6">
        <v>0.6</v>
      </c>
      <c r="G246" s="6" t="s">
        <v>142</v>
      </c>
      <c r="H246" s="6" t="s">
        <v>140</v>
      </c>
      <c r="I246" s="6" t="s">
        <v>200</v>
      </c>
      <c r="J246" s="6"/>
      <c r="K246" s="6"/>
      <c r="L246" s="6"/>
      <c r="M246" s="6" t="s">
        <v>174</v>
      </c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28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1:39" x14ac:dyDescent="0.2">
      <c r="A247" s="6"/>
      <c r="B247" s="15"/>
      <c r="C247" s="6"/>
      <c r="D247" s="6">
        <v>19</v>
      </c>
      <c r="E247" s="6" t="s">
        <v>316</v>
      </c>
      <c r="F247" s="6">
        <v>2</v>
      </c>
      <c r="G247" s="6" t="s">
        <v>142</v>
      </c>
      <c r="H247" s="6" t="s">
        <v>140</v>
      </c>
      <c r="I247" s="6" t="s">
        <v>200</v>
      </c>
      <c r="J247" s="6"/>
      <c r="K247" s="6"/>
      <c r="L247" s="6"/>
      <c r="M247" s="6" t="s">
        <v>174</v>
      </c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28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1:39" x14ac:dyDescent="0.2">
      <c r="A248" s="6"/>
      <c r="B248" s="15"/>
      <c r="C248" s="6"/>
      <c r="D248" s="6">
        <v>12</v>
      </c>
      <c r="E248" s="6" t="s">
        <v>328</v>
      </c>
      <c r="F248" s="6">
        <v>0.8</v>
      </c>
      <c r="G248" s="6" t="s">
        <v>142</v>
      </c>
      <c r="H248" s="6" t="s">
        <v>137</v>
      </c>
      <c r="I248" s="6" t="s">
        <v>200</v>
      </c>
      <c r="J248" s="6"/>
      <c r="K248" s="6"/>
      <c r="L248" s="6"/>
      <c r="M248" s="6" t="s">
        <v>174</v>
      </c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28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1:39" x14ac:dyDescent="0.2">
      <c r="A249" s="6"/>
      <c r="B249" s="15"/>
      <c r="C249" s="6"/>
      <c r="D249" s="6">
        <v>21</v>
      </c>
      <c r="E249" s="6" t="s">
        <v>329</v>
      </c>
      <c r="F249" s="6">
        <v>1.1000000000000001</v>
      </c>
      <c r="G249" s="6" t="s">
        <v>142</v>
      </c>
      <c r="H249" s="6" t="s">
        <v>140</v>
      </c>
      <c r="I249" s="6" t="s">
        <v>200</v>
      </c>
      <c r="J249" s="6"/>
      <c r="K249" s="6"/>
      <c r="L249" s="6"/>
      <c r="M249" s="6" t="s">
        <v>174</v>
      </c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28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x14ac:dyDescent="0.2">
      <c r="A250" s="6"/>
      <c r="B250" s="15"/>
      <c r="C250" s="6"/>
      <c r="D250" s="6">
        <v>22</v>
      </c>
      <c r="E250" s="6" t="s">
        <v>330</v>
      </c>
      <c r="F250" s="6">
        <v>1.4</v>
      </c>
      <c r="G250" s="6" t="s">
        <v>142</v>
      </c>
      <c r="H250" s="6" t="s">
        <v>140</v>
      </c>
      <c r="I250" s="6" t="s">
        <v>200</v>
      </c>
      <c r="J250" s="6"/>
      <c r="K250" s="6"/>
      <c r="L250" s="6"/>
      <c r="M250" s="6" t="s">
        <v>174</v>
      </c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28"/>
      <c r="AE250" s="6"/>
      <c r="AF250" s="6"/>
      <c r="AG250" s="6"/>
      <c r="AH250" s="6"/>
      <c r="AI250" s="6"/>
      <c r="AJ250" s="6"/>
      <c r="AK250" s="6"/>
      <c r="AL250" s="6"/>
      <c r="AM250" s="6"/>
    </row>
    <row r="251" spans="1:39" x14ac:dyDescent="0.2">
      <c r="A251" s="6"/>
      <c r="B251" s="15"/>
      <c r="C251" s="6"/>
      <c r="D251" s="6">
        <v>17</v>
      </c>
      <c r="E251" s="6" t="s">
        <v>323</v>
      </c>
      <c r="F251" s="6">
        <v>1.1000000000000001</v>
      </c>
      <c r="G251" s="6" t="s">
        <v>142</v>
      </c>
      <c r="H251" s="6" t="s">
        <v>140</v>
      </c>
      <c r="I251" s="6" t="s">
        <v>200</v>
      </c>
      <c r="J251" s="6"/>
      <c r="K251" s="6"/>
      <c r="L251" s="6"/>
      <c r="M251" s="6" t="s">
        <v>174</v>
      </c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28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1:39" x14ac:dyDescent="0.2">
      <c r="A252" s="6"/>
      <c r="B252" s="15"/>
      <c r="C252" s="6"/>
      <c r="D252" s="6">
        <v>21</v>
      </c>
      <c r="E252" s="6" t="s">
        <v>331</v>
      </c>
      <c r="F252" s="6">
        <v>0.7</v>
      </c>
      <c r="G252" s="6" t="s">
        <v>142</v>
      </c>
      <c r="H252" s="6" t="s">
        <v>137</v>
      </c>
      <c r="I252" s="6" t="s">
        <v>200</v>
      </c>
      <c r="J252" s="6"/>
      <c r="K252" s="6"/>
      <c r="L252" s="6"/>
      <c r="M252" s="6" t="s">
        <v>174</v>
      </c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28"/>
      <c r="AE252" s="6"/>
      <c r="AF252" s="6"/>
      <c r="AG252" s="6"/>
      <c r="AH252" s="6"/>
      <c r="AI252" s="6"/>
      <c r="AJ252" s="6"/>
      <c r="AK252" s="6"/>
      <c r="AL252" s="6"/>
      <c r="AM252" s="6"/>
    </row>
    <row r="253" spans="1:39" s="4" customFormat="1" x14ac:dyDescent="0.2">
      <c r="A253" s="15"/>
      <c r="B253" s="15"/>
      <c r="C253" s="15"/>
      <c r="D253" s="15"/>
      <c r="E253" s="15"/>
      <c r="F253" s="15">
        <f>SUM(F221:F252)</f>
        <v>33.6</v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29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1:39" x14ac:dyDescent="0.2">
      <c r="A254" s="6"/>
      <c r="B254" s="15" t="s">
        <v>292</v>
      </c>
      <c r="C254" s="6"/>
      <c r="D254" s="6">
        <v>35</v>
      </c>
      <c r="E254" s="6">
        <v>4.0999999999999996</v>
      </c>
      <c r="F254" s="6">
        <v>2.2000000000000002</v>
      </c>
      <c r="G254" s="6" t="s">
        <v>142</v>
      </c>
      <c r="H254" s="6" t="s">
        <v>137</v>
      </c>
      <c r="I254" s="6" t="s">
        <v>200</v>
      </c>
      <c r="J254" s="6"/>
      <c r="K254" s="6"/>
      <c r="L254" s="6"/>
      <c r="M254" s="6" t="s">
        <v>174</v>
      </c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28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1:39" x14ac:dyDescent="0.2">
      <c r="A255" s="6"/>
      <c r="B255" s="15"/>
      <c r="C255" s="6"/>
      <c r="D255" s="6">
        <v>37</v>
      </c>
      <c r="E255" s="6">
        <v>35.200000000000003</v>
      </c>
      <c r="F255" s="6">
        <v>0.7</v>
      </c>
      <c r="G255" s="6" t="s">
        <v>142</v>
      </c>
      <c r="H255" s="6" t="s">
        <v>137</v>
      </c>
      <c r="I255" s="6" t="s">
        <v>200</v>
      </c>
      <c r="J255" s="6"/>
      <c r="K255" s="6"/>
      <c r="L255" s="6"/>
      <c r="M255" s="6" t="s">
        <v>174</v>
      </c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28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1:39" x14ac:dyDescent="0.2">
      <c r="A256" s="6"/>
      <c r="B256" s="15"/>
      <c r="C256" s="6"/>
      <c r="D256" s="6">
        <v>12</v>
      </c>
      <c r="E256" s="6">
        <v>22.1</v>
      </c>
      <c r="F256" s="6">
        <v>2.4</v>
      </c>
      <c r="G256" s="6" t="s">
        <v>142</v>
      </c>
      <c r="H256" s="6" t="s">
        <v>137</v>
      </c>
      <c r="I256" s="6" t="s">
        <v>200</v>
      </c>
      <c r="J256" s="6"/>
      <c r="K256" s="6"/>
      <c r="L256" s="6"/>
      <c r="M256" s="6" t="s">
        <v>174</v>
      </c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28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1:39" x14ac:dyDescent="0.2">
      <c r="A257" s="6"/>
      <c r="B257" s="15"/>
      <c r="C257" s="6"/>
      <c r="D257" s="6">
        <v>12</v>
      </c>
      <c r="E257" s="6">
        <v>22.3</v>
      </c>
      <c r="F257" s="6">
        <v>2.4</v>
      </c>
      <c r="G257" s="6" t="s">
        <v>142</v>
      </c>
      <c r="H257" s="6" t="s">
        <v>137</v>
      </c>
      <c r="I257" s="6" t="s">
        <v>200</v>
      </c>
      <c r="J257" s="6"/>
      <c r="K257" s="6"/>
      <c r="L257" s="6"/>
      <c r="M257" s="6" t="s">
        <v>174</v>
      </c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28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1:39" x14ac:dyDescent="0.2">
      <c r="A258" s="6"/>
      <c r="B258" s="15"/>
      <c r="C258" s="6"/>
      <c r="D258" s="6">
        <v>37</v>
      </c>
      <c r="E258" s="6">
        <v>36.200000000000003</v>
      </c>
      <c r="F258" s="6">
        <v>0.7</v>
      </c>
      <c r="G258" s="6" t="s">
        <v>142</v>
      </c>
      <c r="H258" s="6" t="s">
        <v>137</v>
      </c>
      <c r="I258" s="6" t="s">
        <v>200</v>
      </c>
      <c r="J258" s="6"/>
      <c r="K258" s="6"/>
      <c r="L258" s="6"/>
      <c r="M258" s="6" t="s">
        <v>174</v>
      </c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28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1:39" x14ac:dyDescent="0.2">
      <c r="A259" s="6"/>
      <c r="B259" s="15"/>
      <c r="C259" s="6"/>
      <c r="D259" s="6">
        <v>12</v>
      </c>
      <c r="E259" s="6" t="s">
        <v>305</v>
      </c>
      <c r="F259" s="6">
        <v>0.5</v>
      </c>
      <c r="G259" s="6" t="s">
        <v>142</v>
      </c>
      <c r="H259" s="6" t="s">
        <v>137</v>
      </c>
      <c r="I259" s="6" t="s">
        <v>200</v>
      </c>
      <c r="J259" s="6"/>
      <c r="K259" s="6"/>
      <c r="L259" s="6"/>
      <c r="M259" s="6" t="s">
        <v>174</v>
      </c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28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1:39" x14ac:dyDescent="0.2">
      <c r="A260" s="6"/>
      <c r="B260" s="15"/>
      <c r="C260" s="6"/>
      <c r="D260" s="6">
        <v>33</v>
      </c>
      <c r="E260" s="6" t="s">
        <v>153</v>
      </c>
      <c r="F260" s="6">
        <v>1</v>
      </c>
      <c r="G260" s="6" t="s">
        <v>142</v>
      </c>
      <c r="H260" s="6" t="s">
        <v>137</v>
      </c>
      <c r="I260" s="6" t="s">
        <v>200</v>
      </c>
      <c r="J260" s="6"/>
      <c r="K260" s="6"/>
      <c r="L260" s="6"/>
      <c r="M260" s="6" t="s">
        <v>174</v>
      </c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28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39" x14ac:dyDescent="0.2">
      <c r="A261" s="6"/>
      <c r="B261" s="15"/>
      <c r="C261" s="6"/>
      <c r="D261" s="6">
        <v>38</v>
      </c>
      <c r="E261" s="6" t="s">
        <v>105</v>
      </c>
      <c r="F261" s="6">
        <v>0.5</v>
      </c>
      <c r="G261" s="6" t="s">
        <v>142</v>
      </c>
      <c r="H261" s="6" t="s">
        <v>137</v>
      </c>
      <c r="I261" s="6" t="s">
        <v>200</v>
      </c>
      <c r="J261" s="6"/>
      <c r="K261" s="6"/>
      <c r="L261" s="6"/>
      <c r="M261" s="6" t="s">
        <v>174</v>
      </c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28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1:39" x14ac:dyDescent="0.2">
      <c r="A262" s="6"/>
      <c r="B262" s="15"/>
      <c r="C262" s="6"/>
      <c r="D262" s="6">
        <v>38</v>
      </c>
      <c r="E262" s="6" t="s">
        <v>153</v>
      </c>
      <c r="F262" s="6">
        <v>1.2</v>
      </c>
      <c r="G262" s="6" t="s">
        <v>142</v>
      </c>
      <c r="H262" s="6" t="s">
        <v>168</v>
      </c>
      <c r="I262" s="6" t="s">
        <v>200</v>
      </c>
      <c r="J262" s="6"/>
      <c r="K262" s="6"/>
      <c r="L262" s="6"/>
      <c r="M262" s="6" t="s">
        <v>174</v>
      </c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28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1:39" x14ac:dyDescent="0.2">
      <c r="A263" s="6"/>
      <c r="B263" s="15"/>
      <c r="C263" s="6"/>
      <c r="D263" s="6">
        <v>35</v>
      </c>
      <c r="E263" s="6" t="s">
        <v>287</v>
      </c>
      <c r="F263" s="6">
        <v>1.6</v>
      </c>
      <c r="G263" s="6" t="s">
        <v>142</v>
      </c>
      <c r="H263" s="6" t="s">
        <v>137</v>
      </c>
      <c r="I263" s="6" t="s">
        <v>200</v>
      </c>
      <c r="J263" s="6"/>
      <c r="K263" s="6"/>
      <c r="L263" s="6"/>
      <c r="M263" s="6" t="s">
        <v>174</v>
      </c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28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1:39" x14ac:dyDescent="0.2">
      <c r="A264" s="6"/>
      <c r="B264" s="15"/>
      <c r="C264" s="6"/>
      <c r="D264" s="6">
        <v>35</v>
      </c>
      <c r="E264" s="6" t="s">
        <v>332</v>
      </c>
      <c r="F264" s="6">
        <v>1.7</v>
      </c>
      <c r="G264" s="6" t="s">
        <v>142</v>
      </c>
      <c r="H264" s="6" t="s">
        <v>137</v>
      </c>
      <c r="I264" s="6" t="s">
        <v>200</v>
      </c>
      <c r="J264" s="6"/>
      <c r="K264" s="6"/>
      <c r="L264" s="6"/>
      <c r="M264" s="6" t="s">
        <v>174</v>
      </c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28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1:39" x14ac:dyDescent="0.2">
      <c r="A265" s="6"/>
      <c r="B265" s="15"/>
      <c r="C265" s="6"/>
      <c r="D265" s="6">
        <v>35</v>
      </c>
      <c r="E265" s="6" t="s">
        <v>333</v>
      </c>
      <c r="F265" s="6">
        <v>2.1</v>
      </c>
      <c r="G265" s="6" t="s">
        <v>142</v>
      </c>
      <c r="H265" s="6" t="s">
        <v>137</v>
      </c>
      <c r="I265" s="6" t="s">
        <v>200</v>
      </c>
      <c r="J265" s="6"/>
      <c r="K265" s="6"/>
      <c r="L265" s="6"/>
      <c r="M265" s="6" t="s">
        <v>174</v>
      </c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28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1:39" x14ac:dyDescent="0.2">
      <c r="A266" s="6"/>
      <c r="B266" s="15"/>
      <c r="C266" s="6"/>
      <c r="D266" s="6">
        <v>35</v>
      </c>
      <c r="E266" s="6" t="s">
        <v>334</v>
      </c>
      <c r="F266" s="6">
        <v>2.5</v>
      </c>
      <c r="G266" s="6" t="s">
        <v>142</v>
      </c>
      <c r="H266" s="6" t="s">
        <v>137</v>
      </c>
      <c r="I266" s="6" t="s">
        <v>200</v>
      </c>
      <c r="J266" s="6"/>
      <c r="K266" s="6"/>
      <c r="L266" s="6"/>
      <c r="M266" s="6" t="s">
        <v>174</v>
      </c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28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1:39" x14ac:dyDescent="0.2">
      <c r="A267" s="6"/>
      <c r="B267" s="15"/>
      <c r="C267" s="6"/>
      <c r="D267" s="6">
        <v>35</v>
      </c>
      <c r="E267" s="6" t="s">
        <v>335</v>
      </c>
      <c r="F267" s="6">
        <v>1.4</v>
      </c>
      <c r="G267" s="6" t="s">
        <v>142</v>
      </c>
      <c r="H267" s="6" t="s">
        <v>137</v>
      </c>
      <c r="I267" s="6" t="s">
        <v>200</v>
      </c>
      <c r="J267" s="6"/>
      <c r="K267" s="6"/>
      <c r="L267" s="6"/>
      <c r="M267" s="6" t="s">
        <v>174</v>
      </c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28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1:39" x14ac:dyDescent="0.2">
      <c r="A268" s="6"/>
      <c r="B268" s="15"/>
      <c r="C268" s="6"/>
      <c r="D268" s="6">
        <v>31</v>
      </c>
      <c r="E268" s="6" t="s">
        <v>119</v>
      </c>
      <c r="F268" s="6">
        <v>0.6</v>
      </c>
      <c r="G268" s="6" t="s">
        <v>142</v>
      </c>
      <c r="H268" s="6" t="s">
        <v>168</v>
      </c>
      <c r="I268" s="6" t="s">
        <v>200</v>
      </c>
      <c r="J268" s="6"/>
      <c r="K268" s="6"/>
      <c r="L268" s="6"/>
      <c r="M268" s="6" t="s">
        <v>174</v>
      </c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28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1:39" x14ac:dyDescent="0.2">
      <c r="A269" s="6"/>
      <c r="B269" s="15"/>
      <c r="C269" s="6"/>
      <c r="D269" s="6">
        <v>40</v>
      </c>
      <c r="E269" s="6" t="s">
        <v>336</v>
      </c>
      <c r="F269" s="6">
        <v>1.3</v>
      </c>
      <c r="G269" s="6" t="s">
        <v>142</v>
      </c>
      <c r="H269" s="6" t="s">
        <v>137</v>
      </c>
      <c r="I269" s="6" t="s">
        <v>200</v>
      </c>
      <c r="J269" s="6"/>
      <c r="K269" s="6"/>
      <c r="L269" s="6"/>
      <c r="M269" s="6" t="s">
        <v>174</v>
      </c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28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39" x14ac:dyDescent="0.2">
      <c r="A270" s="6"/>
      <c r="B270" s="15"/>
      <c r="C270" s="6"/>
      <c r="D270" s="6">
        <v>28</v>
      </c>
      <c r="E270" s="6" t="s">
        <v>305</v>
      </c>
      <c r="F270" s="6">
        <v>0.9</v>
      </c>
      <c r="G270" s="6" t="s">
        <v>142</v>
      </c>
      <c r="H270" s="6" t="s">
        <v>137</v>
      </c>
      <c r="I270" s="6" t="s">
        <v>200</v>
      </c>
      <c r="J270" s="6"/>
      <c r="K270" s="6"/>
      <c r="L270" s="6"/>
      <c r="M270" s="6" t="s">
        <v>174</v>
      </c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28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1:39" x14ac:dyDescent="0.2">
      <c r="A271" s="6"/>
      <c r="B271" s="15"/>
      <c r="C271" s="6"/>
      <c r="D271" s="6">
        <v>28</v>
      </c>
      <c r="E271" s="6" t="s">
        <v>106</v>
      </c>
      <c r="F271" s="6">
        <v>1</v>
      </c>
      <c r="G271" s="6" t="s">
        <v>142</v>
      </c>
      <c r="H271" s="6" t="s">
        <v>137</v>
      </c>
      <c r="I271" s="6" t="s">
        <v>200</v>
      </c>
      <c r="J271" s="6"/>
      <c r="K271" s="6"/>
      <c r="L271" s="6"/>
      <c r="M271" s="6" t="s">
        <v>174</v>
      </c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28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1:39" x14ac:dyDescent="0.2">
      <c r="A272" s="6"/>
      <c r="B272" s="15"/>
      <c r="C272" s="6"/>
      <c r="D272" s="6">
        <v>40</v>
      </c>
      <c r="E272" s="6" t="s">
        <v>337</v>
      </c>
      <c r="F272" s="6">
        <v>0.8</v>
      </c>
      <c r="G272" s="6" t="s">
        <v>142</v>
      </c>
      <c r="H272" s="6" t="s">
        <v>137</v>
      </c>
      <c r="I272" s="6" t="s">
        <v>200</v>
      </c>
      <c r="J272" s="6"/>
      <c r="K272" s="6"/>
      <c r="L272" s="6"/>
      <c r="M272" s="6" t="s">
        <v>174</v>
      </c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28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1:39" x14ac:dyDescent="0.2">
      <c r="A273" s="6"/>
      <c r="B273" s="15"/>
      <c r="C273" s="6"/>
      <c r="D273" s="6">
        <v>29</v>
      </c>
      <c r="E273" s="6" t="s">
        <v>117</v>
      </c>
      <c r="F273" s="6">
        <v>1.2</v>
      </c>
      <c r="G273" s="6" t="s">
        <v>142</v>
      </c>
      <c r="H273" s="6" t="s">
        <v>137</v>
      </c>
      <c r="I273" s="6" t="s">
        <v>200</v>
      </c>
      <c r="J273" s="6"/>
      <c r="K273" s="6"/>
      <c r="L273" s="6"/>
      <c r="M273" s="6" t="s">
        <v>174</v>
      </c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28"/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1:39" x14ac:dyDescent="0.2">
      <c r="A274" s="6"/>
      <c r="B274" s="15"/>
      <c r="C274" s="6"/>
      <c r="D274" s="6">
        <v>40</v>
      </c>
      <c r="E274" s="6" t="s">
        <v>119</v>
      </c>
      <c r="F274" s="6">
        <v>1.1000000000000001</v>
      </c>
      <c r="G274" s="6" t="s">
        <v>142</v>
      </c>
      <c r="H274" s="6" t="s">
        <v>137</v>
      </c>
      <c r="I274" s="6" t="s">
        <v>200</v>
      </c>
      <c r="J274" s="6"/>
      <c r="K274" s="6"/>
      <c r="L274" s="6"/>
      <c r="M274" s="6" t="s">
        <v>174</v>
      </c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28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1:39" x14ac:dyDescent="0.2">
      <c r="A275" s="6"/>
      <c r="B275" s="15"/>
      <c r="C275" s="6"/>
      <c r="D275" s="6">
        <v>35</v>
      </c>
      <c r="E275" s="6" t="s">
        <v>305</v>
      </c>
      <c r="F275" s="6">
        <v>1.8</v>
      </c>
      <c r="G275" s="6" t="s">
        <v>142</v>
      </c>
      <c r="H275" s="6" t="s">
        <v>137</v>
      </c>
      <c r="I275" s="6" t="s">
        <v>200</v>
      </c>
      <c r="J275" s="6"/>
      <c r="K275" s="6"/>
      <c r="L275" s="6"/>
      <c r="M275" s="6" t="s">
        <v>174</v>
      </c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28"/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1:39" x14ac:dyDescent="0.2">
      <c r="A276" s="6"/>
      <c r="B276" s="15"/>
      <c r="C276" s="6"/>
      <c r="D276" s="6">
        <v>35</v>
      </c>
      <c r="E276" s="6" t="s">
        <v>338</v>
      </c>
      <c r="F276" s="6">
        <v>1.7</v>
      </c>
      <c r="G276" s="6" t="s">
        <v>142</v>
      </c>
      <c r="H276" s="6" t="s">
        <v>137</v>
      </c>
      <c r="I276" s="6" t="s">
        <v>200</v>
      </c>
      <c r="J276" s="6"/>
      <c r="K276" s="6"/>
      <c r="L276" s="6"/>
      <c r="M276" s="6" t="s">
        <v>174</v>
      </c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28"/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1:39" x14ac:dyDescent="0.2">
      <c r="A277" s="6"/>
      <c r="B277" s="15"/>
      <c r="C277" s="6"/>
      <c r="D277" s="6">
        <v>35</v>
      </c>
      <c r="E277" s="6" t="s">
        <v>339</v>
      </c>
      <c r="F277" s="6">
        <v>2.2000000000000002</v>
      </c>
      <c r="G277" s="6" t="s">
        <v>142</v>
      </c>
      <c r="H277" s="6" t="s">
        <v>137</v>
      </c>
      <c r="I277" s="6" t="s">
        <v>200</v>
      </c>
      <c r="J277" s="6"/>
      <c r="K277" s="6"/>
      <c r="L277" s="6"/>
      <c r="M277" s="6" t="s">
        <v>174</v>
      </c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28"/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1:39" x14ac:dyDescent="0.2">
      <c r="A278" s="6"/>
      <c r="B278" s="15"/>
      <c r="C278" s="6"/>
      <c r="D278" s="6">
        <v>35</v>
      </c>
      <c r="E278" s="6" t="s">
        <v>340</v>
      </c>
      <c r="F278" s="6">
        <v>2.5</v>
      </c>
      <c r="G278" s="6" t="s">
        <v>142</v>
      </c>
      <c r="H278" s="6" t="s">
        <v>137</v>
      </c>
      <c r="I278" s="6" t="s">
        <v>200</v>
      </c>
      <c r="J278" s="6"/>
      <c r="K278" s="6"/>
      <c r="L278" s="6"/>
      <c r="M278" s="6" t="s">
        <v>174</v>
      </c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28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39" x14ac:dyDescent="0.2">
      <c r="A279" s="6"/>
      <c r="B279" s="15"/>
      <c r="C279" s="6"/>
      <c r="D279" s="6">
        <v>35</v>
      </c>
      <c r="E279" s="6" t="s">
        <v>341</v>
      </c>
      <c r="F279" s="6">
        <v>2.2999999999999998</v>
      </c>
      <c r="G279" s="6" t="s">
        <v>142</v>
      </c>
      <c r="H279" s="6" t="s">
        <v>137</v>
      </c>
      <c r="I279" s="6" t="s">
        <v>200</v>
      </c>
      <c r="J279" s="6"/>
      <c r="K279" s="6"/>
      <c r="L279" s="6"/>
      <c r="M279" s="6" t="s">
        <v>174</v>
      </c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28"/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1:39" x14ac:dyDescent="0.2">
      <c r="A280" s="6"/>
      <c r="B280" s="15"/>
      <c r="C280" s="6"/>
      <c r="D280" s="6">
        <v>35</v>
      </c>
      <c r="E280" s="6" t="s">
        <v>342</v>
      </c>
      <c r="F280" s="6">
        <v>1</v>
      </c>
      <c r="G280" s="6" t="s">
        <v>142</v>
      </c>
      <c r="H280" s="6" t="s">
        <v>137</v>
      </c>
      <c r="I280" s="6" t="s">
        <v>200</v>
      </c>
      <c r="J280" s="6"/>
      <c r="K280" s="6"/>
      <c r="L280" s="6"/>
      <c r="M280" s="6" t="s">
        <v>174</v>
      </c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28"/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1:39" x14ac:dyDescent="0.2">
      <c r="A281" s="6"/>
      <c r="B281" s="15"/>
      <c r="C281" s="6"/>
      <c r="D281" s="6">
        <v>35</v>
      </c>
      <c r="E281" s="6" t="s">
        <v>343</v>
      </c>
      <c r="F281" s="6">
        <v>1.4</v>
      </c>
      <c r="G281" s="6" t="s">
        <v>142</v>
      </c>
      <c r="H281" s="6" t="s">
        <v>137</v>
      </c>
      <c r="I281" s="6" t="s">
        <v>200</v>
      </c>
      <c r="J281" s="6"/>
      <c r="K281" s="6"/>
      <c r="L281" s="6"/>
      <c r="M281" s="6" t="s">
        <v>174</v>
      </c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28"/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1:39" x14ac:dyDescent="0.2">
      <c r="A282" s="6"/>
      <c r="B282" s="15"/>
      <c r="C282" s="6"/>
      <c r="D282" s="6">
        <v>36</v>
      </c>
      <c r="E282" s="6" t="s">
        <v>208</v>
      </c>
      <c r="F282" s="6">
        <v>2.2000000000000002</v>
      </c>
      <c r="G282" s="6" t="s">
        <v>142</v>
      </c>
      <c r="H282" s="6" t="s">
        <v>137</v>
      </c>
      <c r="I282" s="6" t="s">
        <v>200</v>
      </c>
      <c r="J282" s="6"/>
      <c r="K282" s="6"/>
      <c r="L282" s="6"/>
      <c r="M282" s="6" t="s">
        <v>174</v>
      </c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28"/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1:39" x14ac:dyDescent="0.2">
      <c r="A283" s="6"/>
      <c r="B283" s="15"/>
      <c r="C283" s="6"/>
      <c r="D283" s="6">
        <v>36</v>
      </c>
      <c r="E283" s="6" t="s">
        <v>259</v>
      </c>
      <c r="F283" s="6">
        <v>1.5</v>
      </c>
      <c r="G283" s="6" t="s">
        <v>142</v>
      </c>
      <c r="H283" s="6" t="s">
        <v>137</v>
      </c>
      <c r="I283" s="6" t="s">
        <v>200</v>
      </c>
      <c r="J283" s="6"/>
      <c r="K283" s="6"/>
      <c r="L283" s="6"/>
      <c r="M283" s="6" t="s">
        <v>174</v>
      </c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28"/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1:39" x14ac:dyDescent="0.2">
      <c r="A284" s="6"/>
      <c r="B284" s="15"/>
      <c r="C284" s="6"/>
      <c r="D284" s="6">
        <v>28</v>
      </c>
      <c r="E284" s="6" t="s">
        <v>152</v>
      </c>
      <c r="F284" s="6">
        <v>1.1000000000000001</v>
      </c>
      <c r="G284" s="6" t="s">
        <v>142</v>
      </c>
      <c r="H284" s="6" t="s">
        <v>137</v>
      </c>
      <c r="I284" s="6" t="s">
        <v>200</v>
      </c>
      <c r="J284" s="6"/>
      <c r="K284" s="6"/>
      <c r="L284" s="6"/>
      <c r="M284" s="6" t="s">
        <v>174</v>
      </c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28"/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1:39" x14ac:dyDescent="0.2">
      <c r="A285" s="6"/>
      <c r="B285" s="15"/>
      <c r="C285" s="6"/>
      <c r="D285" s="6">
        <v>40</v>
      </c>
      <c r="E285" s="6" t="s">
        <v>344</v>
      </c>
      <c r="F285" s="6">
        <v>1.5</v>
      </c>
      <c r="G285" s="6" t="s">
        <v>142</v>
      </c>
      <c r="H285" s="6" t="s">
        <v>137</v>
      </c>
      <c r="I285" s="6" t="s">
        <v>200</v>
      </c>
      <c r="J285" s="6"/>
      <c r="K285" s="6"/>
      <c r="L285" s="6"/>
      <c r="M285" s="6" t="s">
        <v>174</v>
      </c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28"/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1:39" x14ac:dyDescent="0.2">
      <c r="A286" s="6"/>
      <c r="B286" s="15"/>
      <c r="C286" s="6"/>
      <c r="D286" s="6">
        <v>40</v>
      </c>
      <c r="E286" s="6" t="s">
        <v>345</v>
      </c>
      <c r="F286" s="6">
        <v>1.4</v>
      </c>
      <c r="G286" s="6" t="s">
        <v>142</v>
      </c>
      <c r="H286" s="6" t="s">
        <v>137</v>
      </c>
      <c r="I286" s="6" t="s">
        <v>200</v>
      </c>
      <c r="J286" s="6"/>
      <c r="K286" s="6"/>
      <c r="L286" s="6"/>
      <c r="M286" s="6" t="s">
        <v>174</v>
      </c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28"/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1:39" s="4" customFormat="1" x14ac:dyDescent="0.2">
      <c r="A287" s="15"/>
      <c r="B287" s="15"/>
      <c r="C287" s="15"/>
      <c r="D287" s="15"/>
      <c r="E287" s="15"/>
      <c r="F287" s="15">
        <f>SUM(F254:F286)</f>
        <v>48.4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29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1:39" x14ac:dyDescent="0.2">
      <c r="A288" s="6"/>
      <c r="B288" s="15" t="s">
        <v>346</v>
      </c>
      <c r="C288" s="6"/>
      <c r="D288" s="6">
        <v>5</v>
      </c>
      <c r="E288" s="6">
        <v>19</v>
      </c>
      <c r="F288" s="6">
        <v>0.7</v>
      </c>
      <c r="G288" s="6" t="s">
        <v>142</v>
      </c>
      <c r="H288" s="6" t="s">
        <v>137</v>
      </c>
      <c r="I288" s="6" t="s">
        <v>200</v>
      </c>
      <c r="J288" s="6"/>
      <c r="K288" s="6"/>
      <c r="L288" s="6"/>
      <c r="M288" s="6" t="s">
        <v>174</v>
      </c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28"/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1:39" x14ac:dyDescent="0.2">
      <c r="A289" s="6"/>
      <c r="B289" s="15"/>
      <c r="C289" s="6"/>
      <c r="D289" s="6">
        <v>39</v>
      </c>
      <c r="E289" s="6" t="s">
        <v>329</v>
      </c>
      <c r="F289" s="6">
        <v>2</v>
      </c>
      <c r="G289" s="6" t="s">
        <v>142</v>
      </c>
      <c r="H289" s="6" t="s">
        <v>137</v>
      </c>
      <c r="I289" s="6" t="s">
        <v>200</v>
      </c>
      <c r="J289" s="6"/>
      <c r="K289" s="6"/>
      <c r="L289" s="6"/>
      <c r="M289" s="6" t="s">
        <v>174</v>
      </c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28"/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1:39" x14ac:dyDescent="0.2">
      <c r="A290" s="6"/>
      <c r="B290" s="15"/>
      <c r="C290" s="6"/>
      <c r="D290" s="6">
        <v>39</v>
      </c>
      <c r="E290" s="6" t="s">
        <v>331</v>
      </c>
      <c r="F290" s="6">
        <v>2</v>
      </c>
      <c r="G290" s="6" t="s">
        <v>142</v>
      </c>
      <c r="H290" s="6" t="s">
        <v>137</v>
      </c>
      <c r="I290" s="6" t="s">
        <v>200</v>
      </c>
      <c r="J290" s="6"/>
      <c r="K290" s="6"/>
      <c r="L290" s="6"/>
      <c r="M290" s="6" t="s">
        <v>174</v>
      </c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28"/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1:39" x14ac:dyDescent="0.2">
      <c r="A291" s="6"/>
      <c r="B291" s="15"/>
      <c r="C291" s="6"/>
      <c r="D291" s="6">
        <v>27</v>
      </c>
      <c r="E291" s="6" t="s">
        <v>241</v>
      </c>
      <c r="F291" s="6">
        <v>0.5</v>
      </c>
      <c r="G291" s="6" t="s">
        <v>142</v>
      </c>
      <c r="H291" s="6" t="s">
        <v>168</v>
      </c>
      <c r="I291" s="6" t="s">
        <v>200</v>
      </c>
      <c r="J291" s="6"/>
      <c r="K291" s="6"/>
      <c r="L291" s="6"/>
      <c r="M291" s="6" t="s">
        <v>174</v>
      </c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28"/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1:39" x14ac:dyDescent="0.2">
      <c r="A292" s="6"/>
      <c r="B292" s="15"/>
      <c r="C292" s="6"/>
      <c r="D292" s="6">
        <v>89</v>
      </c>
      <c r="E292" s="6" t="s">
        <v>240</v>
      </c>
      <c r="F292" s="6">
        <v>0.7</v>
      </c>
      <c r="G292" s="6" t="s">
        <v>142</v>
      </c>
      <c r="H292" s="6" t="s">
        <v>140</v>
      </c>
      <c r="I292" s="6" t="s">
        <v>200</v>
      </c>
      <c r="J292" s="6"/>
      <c r="K292" s="6"/>
      <c r="L292" s="6"/>
      <c r="M292" s="6" t="s">
        <v>174</v>
      </c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28"/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1:39" x14ac:dyDescent="0.2">
      <c r="A293" s="6"/>
      <c r="B293" s="15"/>
      <c r="C293" s="6"/>
      <c r="D293" s="6">
        <v>79</v>
      </c>
      <c r="E293" s="6" t="s">
        <v>120</v>
      </c>
      <c r="F293" s="6">
        <v>1.7</v>
      </c>
      <c r="G293" s="6" t="s">
        <v>142</v>
      </c>
      <c r="H293" s="6" t="s">
        <v>140</v>
      </c>
      <c r="I293" s="6" t="s">
        <v>200</v>
      </c>
      <c r="J293" s="6"/>
      <c r="K293" s="6"/>
      <c r="L293" s="6"/>
      <c r="M293" s="6" t="s">
        <v>174</v>
      </c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28"/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1:39" s="4" customFormat="1" x14ac:dyDescent="0.2">
      <c r="A294" s="15"/>
      <c r="B294" s="15"/>
      <c r="C294" s="15"/>
      <c r="D294" s="15"/>
      <c r="E294" s="15"/>
      <c r="F294" s="15">
        <f>SUM(F288:F293)</f>
        <v>7.6000000000000005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29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1:39" x14ac:dyDescent="0.2">
      <c r="A295" s="6"/>
      <c r="B295" s="15" t="s">
        <v>347</v>
      </c>
      <c r="C295" s="6"/>
      <c r="D295" s="6">
        <v>30</v>
      </c>
      <c r="E295" s="6" t="s">
        <v>348</v>
      </c>
      <c r="F295" s="6">
        <v>2.2000000000000002</v>
      </c>
      <c r="G295" s="6" t="s">
        <v>142</v>
      </c>
      <c r="H295" s="6" t="s">
        <v>140</v>
      </c>
      <c r="I295" s="6" t="s">
        <v>200</v>
      </c>
      <c r="J295" s="6"/>
      <c r="K295" s="6"/>
      <c r="L295" s="6"/>
      <c r="M295" s="6" t="s">
        <v>174</v>
      </c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28"/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1:39" x14ac:dyDescent="0.2">
      <c r="A296" s="6"/>
      <c r="B296" s="15"/>
      <c r="C296" s="6"/>
      <c r="D296" s="6">
        <v>30</v>
      </c>
      <c r="E296" s="6" t="s">
        <v>349</v>
      </c>
      <c r="F296" s="6">
        <v>0.7</v>
      </c>
      <c r="G296" s="6" t="s">
        <v>142</v>
      </c>
      <c r="H296" s="6" t="s">
        <v>140</v>
      </c>
      <c r="I296" s="6" t="s">
        <v>200</v>
      </c>
      <c r="J296" s="6"/>
      <c r="K296" s="6"/>
      <c r="L296" s="6"/>
      <c r="M296" s="6" t="s">
        <v>174</v>
      </c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28"/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1:39" x14ac:dyDescent="0.2">
      <c r="A297" s="6"/>
      <c r="B297" s="15"/>
      <c r="C297" s="6"/>
      <c r="D297" s="6">
        <v>30</v>
      </c>
      <c r="E297" s="6" t="s">
        <v>350</v>
      </c>
      <c r="F297" s="6">
        <v>1</v>
      </c>
      <c r="G297" s="6" t="s">
        <v>142</v>
      </c>
      <c r="H297" s="6" t="s">
        <v>140</v>
      </c>
      <c r="I297" s="6" t="s">
        <v>200</v>
      </c>
      <c r="J297" s="6"/>
      <c r="K297" s="6"/>
      <c r="L297" s="6"/>
      <c r="M297" s="6" t="s">
        <v>174</v>
      </c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28"/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1:39" x14ac:dyDescent="0.2">
      <c r="A298" s="6"/>
      <c r="B298" s="15"/>
      <c r="C298" s="6"/>
      <c r="D298" s="6">
        <v>30</v>
      </c>
      <c r="E298" s="6" t="s">
        <v>351</v>
      </c>
      <c r="F298" s="6">
        <v>0.6</v>
      </c>
      <c r="G298" s="6" t="s">
        <v>142</v>
      </c>
      <c r="H298" s="6" t="s">
        <v>140</v>
      </c>
      <c r="I298" s="6" t="s">
        <v>200</v>
      </c>
      <c r="J298" s="6"/>
      <c r="K298" s="6"/>
      <c r="L298" s="6"/>
      <c r="M298" s="6" t="s">
        <v>174</v>
      </c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28"/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1:39" x14ac:dyDescent="0.2">
      <c r="A299" s="6"/>
      <c r="B299" s="15"/>
      <c r="C299" s="6"/>
      <c r="D299" s="6">
        <v>30</v>
      </c>
      <c r="E299" s="6" t="s">
        <v>352</v>
      </c>
      <c r="F299" s="6">
        <v>1.5</v>
      </c>
      <c r="G299" s="6" t="s">
        <v>142</v>
      </c>
      <c r="H299" s="6" t="s">
        <v>140</v>
      </c>
      <c r="I299" s="6" t="s">
        <v>200</v>
      </c>
      <c r="J299" s="6"/>
      <c r="K299" s="6"/>
      <c r="L299" s="6"/>
      <c r="M299" s="6" t="s">
        <v>174</v>
      </c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28"/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1:39" x14ac:dyDescent="0.2">
      <c r="A300" s="6"/>
      <c r="B300" s="15"/>
      <c r="C300" s="6"/>
      <c r="D300" s="6">
        <v>30</v>
      </c>
      <c r="E300" s="6" t="s">
        <v>353</v>
      </c>
      <c r="F300" s="6">
        <v>1.4</v>
      </c>
      <c r="G300" s="6" t="s">
        <v>142</v>
      </c>
      <c r="H300" s="6" t="s">
        <v>140</v>
      </c>
      <c r="I300" s="6" t="s">
        <v>200</v>
      </c>
      <c r="J300" s="6"/>
      <c r="K300" s="6"/>
      <c r="L300" s="6"/>
      <c r="M300" s="6" t="s">
        <v>174</v>
      </c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28"/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1:39" x14ac:dyDescent="0.2">
      <c r="A301" s="6"/>
      <c r="B301" s="6"/>
      <c r="C301" s="6"/>
      <c r="D301" s="6">
        <v>25</v>
      </c>
      <c r="E301" s="6" t="s">
        <v>107</v>
      </c>
      <c r="F301" s="6">
        <v>0.4</v>
      </c>
      <c r="G301" s="6" t="s">
        <v>142</v>
      </c>
      <c r="H301" s="6" t="s">
        <v>137</v>
      </c>
      <c r="I301" s="6" t="s">
        <v>200</v>
      </c>
      <c r="J301" s="6"/>
      <c r="K301" s="6"/>
      <c r="L301" s="6"/>
      <c r="M301" s="6" t="s">
        <v>174</v>
      </c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28"/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1:39" x14ac:dyDescent="0.2">
      <c r="A302" s="6"/>
      <c r="B302" s="6"/>
      <c r="C302" s="6"/>
      <c r="D302" s="6">
        <v>25</v>
      </c>
      <c r="E302" s="6" t="s">
        <v>106</v>
      </c>
      <c r="F302" s="6">
        <v>0.4</v>
      </c>
      <c r="G302" s="6" t="s">
        <v>142</v>
      </c>
      <c r="H302" s="6" t="s">
        <v>137</v>
      </c>
      <c r="I302" s="6" t="s">
        <v>200</v>
      </c>
      <c r="J302" s="6"/>
      <c r="K302" s="6"/>
      <c r="L302" s="6"/>
      <c r="M302" s="6" t="s">
        <v>174</v>
      </c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28"/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1:39" ht="13.5" thickBot="1" x14ac:dyDescent="0.25">
      <c r="A303" s="16"/>
      <c r="B303" s="16"/>
      <c r="C303" s="16"/>
      <c r="D303" s="16"/>
      <c r="E303" s="16"/>
      <c r="F303" s="19">
        <f>SUM(F295:F302)</f>
        <v>8.2000000000000011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52"/>
      <c r="AE303" s="16"/>
      <c r="AF303" s="16"/>
      <c r="AG303" s="16"/>
      <c r="AH303" s="16"/>
      <c r="AI303" s="16"/>
      <c r="AJ303" s="16"/>
      <c r="AK303" s="16"/>
      <c r="AL303" s="16"/>
      <c r="AM303" s="16"/>
    </row>
    <row r="304" spans="1:39" ht="13.5" thickBot="1" x14ac:dyDescent="0.25">
      <c r="A304" s="24"/>
      <c r="B304" s="25"/>
      <c r="C304" s="25"/>
      <c r="D304" s="25"/>
      <c r="E304" s="25"/>
      <c r="F304" s="25">
        <f>F253+F287+F294+F303</f>
        <v>97.8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69"/>
    </row>
    <row r="305" spans="1:40" ht="13.5" thickBot="1" x14ac:dyDescent="0.2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124"/>
      <c r="AE305" s="94"/>
      <c r="AF305" s="94"/>
      <c r="AG305" s="94"/>
      <c r="AH305" s="94"/>
      <c r="AI305" s="94"/>
      <c r="AJ305" s="94"/>
      <c r="AK305" s="94"/>
      <c r="AL305" s="94"/>
      <c r="AM305" s="94"/>
    </row>
    <row r="306" spans="1:40" s="4" customFormat="1" ht="16.5" thickBot="1" x14ac:dyDescent="0.3">
      <c r="A306" s="95"/>
      <c r="B306" s="96" t="s">
        <v>308</v>
      </c>
      <c r="C306" s="96"/>
      <c r="D306" s="96"/>
      <c r="E306" s="96"/>
      <c r="F306" s="96">
        <f>F192+F198+F219+F304</f>
        <v>240.2</v>
      </c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87"/>
      <c r="AE306" s="96"/>
      <c r="AF306" s="96"/>
      <c r="AG306" s="96"/>
      <c r="AH306" s="96"/>
      <c r="AI306" s="96"/>
      <c r="AJ306" s="96"/>
      <c r="AK306" s="96"/>
      <c r="AL306" s="96"/>
      <c r="AM306" s="97"/>
    </row>
    <row r="307" spans="1:40" x14ac:dyDescent="0.2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124"/>
      <c r="AE307" s="94"/>
      <c r="AF307" s="94"/>
      <c r="AG307" s="94"/>
      <c r="AH307" s="94"/>
      <c r="AI307" s="94"/>
      <c r="AJ307" s="94"/>
      <c r="AK307" s="94"/>
      <c r="AL307" s="94"/>
      <c r="AM307" s="94"/>
    </row>
    <row r="308" spans="1:40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116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s="113" customFormat="1" ht="18.75" x14ac:dyDescent="0.3">
      <c r="A309" s="125"/>
      <c r="B309" s="125"/>
      <c r="C309" s="125"/>
      <c r="D309" s="125"/>
      <c r="E309" s="125"/>
      <c r="F309" s="125"/>
      <c r="G309" s="125"/>
      <c r="H309" s="125"/>
      <c r="I309" s="125" t="s">
        <v>361</v>
      </c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6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</row>
    <row r="310" spans="1:40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116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x14ac:dyDescent="0.2">
      <c r="A311" s="3" t="s">
        <v>170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116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116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116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116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116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116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116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116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116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116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116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116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116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116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116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116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116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98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98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98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98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98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98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98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98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98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98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98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98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98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98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98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98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98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98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98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98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98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98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98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98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98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98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98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98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98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98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98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98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98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98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98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98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98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98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98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98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98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98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98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98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98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98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98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98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98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98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98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98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98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98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98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98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98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98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98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98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98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98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98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98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98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98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98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98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98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98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98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98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98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98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98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98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98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98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98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98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98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98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98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98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98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98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98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98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98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98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98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98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98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98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98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98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98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98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98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98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98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98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98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98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98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98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98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98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98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98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98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98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98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98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98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98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98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98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98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98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98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98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98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98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98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98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98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98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98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98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98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98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98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98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98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98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98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98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98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98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98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98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98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98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98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98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98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98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98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98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98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98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98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98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98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98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98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98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98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98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98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98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98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98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98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98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98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98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98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98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98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98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98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98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98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98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98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98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98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98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98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98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98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98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98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98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98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98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98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98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98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98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98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98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98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98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98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98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98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98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98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98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98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98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98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98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98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98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98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98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98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98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98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98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98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98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98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98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98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98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98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98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98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98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98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98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98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98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98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98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98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98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98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98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98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98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98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98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98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98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98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98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98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98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98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98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98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98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98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98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98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98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98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98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98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98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98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98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98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98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98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98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98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98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98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98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98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98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98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98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98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98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98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98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98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98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98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98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98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98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98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98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98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98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98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98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98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98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98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98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98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98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98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98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98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98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98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98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98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98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98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98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98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98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98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98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98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98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98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98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98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98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98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98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98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98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98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98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98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98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98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98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98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98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98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98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98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98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98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98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98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98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98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98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98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98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98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98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98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98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98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98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98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98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98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98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98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98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98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98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98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98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98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98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98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98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98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98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98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98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98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98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98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98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98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98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98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98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98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98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98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98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98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98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98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98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98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98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98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98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98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98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98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98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98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98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98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98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98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98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98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98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98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98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98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98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98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98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98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98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98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98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98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98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98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98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98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98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98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98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98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98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98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98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98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98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98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98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98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98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98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98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98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98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98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98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98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98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98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98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98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98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98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98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98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98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98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98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98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98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98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98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98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98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98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98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98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98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98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98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98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98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98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98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98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98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98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98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98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98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98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98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98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98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98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98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98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98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98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98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98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98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98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98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98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98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98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98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98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98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98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98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98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98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98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98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98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98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98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98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98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98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98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98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98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98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98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98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98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98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98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98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98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98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98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98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98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98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98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98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98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98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98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98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98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98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98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98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98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98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98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98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98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98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98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98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98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98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98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98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98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98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98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98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98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98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98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98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98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98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98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98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98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98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98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98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98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98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98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98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98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98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98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98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98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98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98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98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98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98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98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98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98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98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98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98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98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98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98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98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98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98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98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98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98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98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98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98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98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98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98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98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98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98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98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98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98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98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98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98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98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98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98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98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98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98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98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98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98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98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98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98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98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98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98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98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98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98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98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98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98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98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98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98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98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98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98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98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98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98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98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98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98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98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98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98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98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98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98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98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98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98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98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98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98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98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98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98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98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98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98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98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98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98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98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98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98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98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98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98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98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98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98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98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98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98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98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98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98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98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98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98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98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98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98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98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98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98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98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98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98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98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98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  <row r="1001" spans="1:40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98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</row>
    <row r="1002" spans="1:40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98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</row>
    <row r="1003" spans="1:40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98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</row>
    <row r="1004" spans="1:40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98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</row>
    <row r="1005" spans="1:40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98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</row>
    <row r="1006" spans="1:40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98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</row>
    <row r="1007" spans="1:40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98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</row>
    <row r="1008" spans="1:40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98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</row>
    <row r="1009" spans="1:40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98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</row>
    <row r="1010" spans="1:40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98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</row>
    <row r="1011" spans="1:40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98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</row>
    <row r="1012" spans="1:40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98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</row>
    <row r="1013" spans="1:40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98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</row>
    <row r="1014" spans="1:40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98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</row>
    <row r="1015" spans="1:40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98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</row>
    <row r="1016" spans="1:40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98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</row>
    <row r="1017" spans="1:40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98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</row>
    <row r="1018" spans="1:40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98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</row>
    <row r="1019" spans="1:40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98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</row>
    <row r="1020" spans="1:40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98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</row>
    <row r="1021" spans="1:40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98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</row>
    <row r="1022" spans="1:40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98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</row>
    <row r="1023" spans="1:40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98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</row>
    <row r="1024" spans="1:40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98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</row>
    <row r="1025" spans="1:40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98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</row>
    <row r="1026" spans="1:40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98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</row>
    <row r="1027" spans="1:40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98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</row>
    <row r="1028" spans="1:40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98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</row>
    <row r="1029" spans="1:40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98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</row>
    <row r="1030" spans="1:40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98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</row>
    <row r="1031" spans="1:40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98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</row>
    <row r="1032" spans="1:40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98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</row>
    <row r="1033" spans="1:40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98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</row>
    <row r="1034" spans="1:40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98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</row>
    <row r="1035" spans="1:40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98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</row>
    <row r="1036" spans="1:40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98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</row>
    <row r="1037" spans="1:40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98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</row>
    <row r="1038" spans="1:40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98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</row>
    <row r="1039" spans="1:40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98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</row>
    <row r="1040" spans="1:40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98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</row>
    <row r="1041" spans="1:40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98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</row>
    <row r="1042" spans="1:40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98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</row>
    <row r="1043" spans="1:40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98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</row>
    <row r="1044" spans="1:40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98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</row>
    <row r="1045" spans="1:40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98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</row>
    <row r="1046" spans="1:40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98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</row>
    <row r="1047" spans="1:40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98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</row>
    <row r="1048" spans="1:40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98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</row>
    <row r="1049" spans="1:40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98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</row>
    <row r="1050" spans="1:40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98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</row>
    <row r="1051" spans="1:40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98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</row>
    <row r="1052" spans="1:40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98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</row>
    <row r="1053" spans="1:40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98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</row>
    <row r="1054" spans="1:40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98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</row>
    <row r="1055" spans="1:40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98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</row>
    <row r="1056" spans="1:40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98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</row>
    <row r="1057" spans="1:40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98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</row>
    <row r="1058" spans="1:40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98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</row>
    <row r="1059" spans="1:40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98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</row>
    <row r="1060" spans="1:40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98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</row>
    <row r="1061" spans="1:40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98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</row>
    <row r="1062" spans="1:40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98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</row>
    <row r="1063" spans="1:40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98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</row>
    <row r="1064" spans="1:40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98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</row>
    <row r="1065" spans="1:40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98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</row>
    <row r="1066" spans="1:40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98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</row>
    <row r="1067" spans="1:40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98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</row>
    <row r="1068" spans="1:40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98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</row>
    <row r="1069" spans="1:40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98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</row>
    <row r="1070" spans="1:40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98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</row>
    <row r="1071" spans="1:40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98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</row>
    <row r="1072" spans="1:40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98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</row>
    <row r="1073" spans="1:40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98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</row>
    <row r="1074" spans="1:40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98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</row>
    <row r="1075" spans="1:40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98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</row>
    <row r="1076" spans="1:40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98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</row>
    <row r="1077" spans="1:40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98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</row>
    <row r="1078" spans="1:40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98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</row>
    <row r="1079" spans="1:40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98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</row>
    <row r="1080" spans="1:40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98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</row>
    <row r="1081" spans="1:40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98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</row>
    <row r="1082" spans="1:40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98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</row>
    <row r="1083" spans="1:40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98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</row>
    <row r="1084" spans="1:40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98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</row>
    <row r="1085" spans="1:40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98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</row>
    <row r="1086" spans="1:40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98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</row>
    <row r="1087" spans="1:40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98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</row>
    <row r="1088" spans="1:40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98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</row>
    <row r="1089" spans="1:40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98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</row>
    <row r="1090" spans="1:40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98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</row>
    <row r="1091" spans="1:40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98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</row>
    <row r="1092" spans="1:40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98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</row>
    <row r="1093" spans="1:40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98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</row>
    <row r="1094" spans="1:40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98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</row>
    <row r="1095" spans="1:40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98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</row>
    <row r="1096" spans="1:40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98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</row>
    <row r="1097" spans="1:40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98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</row>
    <row r="1098" spans="1:40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98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</row>
    <row r="1099" spans="1:40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98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</row>
    <row r="1100" spans="1:40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98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</row>
    <row r="1101" spans="1:40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98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</row>
    <row r="1102" spans="1:40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98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</row>
    <row r="1103" spans="1:40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98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</row>
    <row r="1104" spans="1:40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98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</row>
    <row r="1105" spans="1:40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98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</row>
    <row r="1106" spans="1:40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98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</row>
    <row r="1107" spans="1:40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98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</row>
    <row r="1108" spans="1:40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98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</row>
    <row r="1109" spans="1:40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98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</row>
    <row r="1110" spans="1:40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98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</row>
    <row r="1111" spans="1:40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98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</row>
    <row r="1112" spans="1:40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98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</row>
    <row r="1113" spans="1:40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98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</row>
    <row r="1114" spans="1:40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98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</row>
    <row r="1115" spans="1:40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98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</row>
    <row r="1116" spans="1:40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98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</row>
    <row r="1117" spans="1:40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98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</row>
    <row r="1118" spans="1:40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98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</row>
    <row r="1119" spans="1:40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98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</row>
    <row r="1120" spans="1:40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98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</row>
    <row r="1121" spans="1:40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98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</row>
    <row r="1122" spans="1:40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98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</row>
    <row r="1123" spans="1:40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98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</row>
    <row r="1124" spans="1:40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98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</row>
    <row r="1125" spans="1:40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98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</row>
    <row r="1126" spans="1:40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98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</row>
    <row r="1127" spans="1:40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98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</row>
    <row r="1128" spans="1:40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98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</row>
    <row r="1129" spans="1:40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98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</row>
    <row r="1130" spans="1:40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98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</row>
    <row r="1131" spans="1:40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98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</row>
    <row r="1132" spans="1:40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98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</row>
    <row r="1133" spans="1:40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98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</row>
    <row r="1134" spans="1:40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98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</row>
    <row r="1135" spans="1:40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98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</row>
    <row r="1136" spans="1:40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98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</row>
    <row r="1137" spans="1:40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98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</row>
    <row r="1138" spans="1:40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98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</row>
    <row r="1139" spans="1:40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98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</row>
    <row r="1140" spans="1:40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98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</row>
    <row r="1141" spans="1:40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98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</row>
    <row r="1142" spans="1:40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98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</row>
    <row r="1143" spans="1:40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98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</row>
    <row r="1144" spans="1:40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98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</row>
    <row r="1145" spans="1:40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98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</row>
    <row r="1146" spans="1:40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98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</row>
    <row r="1147" spans="1:40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98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</row>
    <row r="1148" spans="1:40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98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</row>
    <row r="1149" spans="1:40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98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</row>
    <row r="1150" spans="1:40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98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</row>
    <row r="1151" spans="1:40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98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</row>
    <row r="1152" spans="1:40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98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</row>
    <row r="1153" spans="1:40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98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</row>
    <row r="1154" spans="1:40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98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</row>
    <row r="1155" spans="1:40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98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</row>
    <row r="1156" spans="1:40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98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</row>
    <row r="1157" spans="1:40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98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</row>
    <row r="1158" spans="1:40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98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</row>
    <row r="1159" spans="1:40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98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</row>
    <row r="1160" spans="1:40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98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</row>
    <row r="1161" spans="1:40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98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</row>
    <row r="1162" spans="1:40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98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</row>
    <row r="1163" spans="1:40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98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</row>
    <row r="1164" spans="1:40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98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</row>
    <row r="1165" spans="1:40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98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</row>
    <row r="1166" spans="1:40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98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</row>
    <row r="1167" spans="1:40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98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</row>
    <row r="1168" spans="1:40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98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</row>
    <row r="1169" spans="1:40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98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</row>
    <row r="1170" spans="1:40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98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</row>
    <row r="1171" spans="1:40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98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</row>
    <row r="1172" spans="1:40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98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</row>
    <row r="1173" spans="1:40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98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</row>
    <row r="1174" spans="1:40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98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</row>
    <row r="1175" spans="1:40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98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</row>
    <row r="1176" spans="1:40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98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</row>
    <row r="1177" spans="1:40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98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</row>
    <row r="1178" spans="1:40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98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</row>
    <row r="1179" spans="1:40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98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</row>
    <row r="1180" spans="1:40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98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</row>
    <row r="1181" spans="1:40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98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</row>
    <row r="1182" spans="1:40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98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</row>
    <row r="1183" spans="1:40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98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</row>
    <row r="1184" spans="1:40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98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</row>
    <row r="1185" spans="1:40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98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</row>
    <row r="1186" spans="1:40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98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</row>
    <row r="1187" spans="1:40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98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</row>
    <row r="1188" spans="1:40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98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</row>
    <row r="1189" spans="1:40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98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</row>
    <row r="1190" spans="1:40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98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</row>
    <row r="1191" spans="1:40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98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</row>
    <row r="1192" spans="1:40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98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</row>
    <row r="1193" spans="1:40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98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</row>
    <row r="1194" spans="1:40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98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</row>
    <row r="1195" spans="1:40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98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</row>
    <row r="1196" spans="1:40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98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</row>
    <row r="1197" spans="1:40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98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</row>
    <row r="1198" spans="1:40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98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</row>
    <row r="1199" spans="1:40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98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</row>
    <row r="1200" spans="1:40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98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</row>
    <row r="1201" spans="1:40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98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</row>
  </sheetData>
  <mergeCells count="36">
    <mergeCell ref="A7:S7"/>
    <mergeCell ref="J8:K9"/>
    <mergeCell ref="L8:L13"/>
    <mergeCell ref="AJ12:AK12"/>
    <mergeCell ref="AL12:AM12"/>
    <mergeCell ref="N8:AM9"/>
    <mergeCell ref="P10:AM11"/>
    <mergeCell ref="AD12:AE12"/>
    <mergeCell ref="AF12:AG12"/>
    <mergeCell ref="AH12:AI12"/>
    <mergeCell ref="X12:Y12"/>
    <mergeCell ref="Z12:AA12"/>
    <mergeCell ref="AB12:AC12"/>
    <mergeCell ref="T12:U12"/>
    <mergeCell ref="V12:W12"/>
    <mergeCell ref="A8:A13"/>
    <mergeCell ref="B8:B13"/>
    <mergeCell ref="C8:C13"/>
    <mergeCell ref="D8:D13"/>
    <mergeCell ref="E8:E13"/>
    <mergeCell ref="C3:G3"/>
    <mergeCell ref="M3:S3"/>
    <mergeCell ref="H8:H13"/>
    <mergeCell ref="I8:I13"/>
    <mergeCell ref="N10:O11"/>
    <mergeCell ref="N12:N13"/>
    <mergeCell ref="O12:O13"/>
    <mergeCell ref="P12:Q12"/>
    <mergeCell ref="R12:S12"/>
    <mergeCell ref="M8:M13"/>
    <mergeCell ref="F8:F13"/>
    <mergeCell ref="G8:G13"/>
    <mergeCell ref="J10:J13"/>
    <mergeCell ref="K10:K13"/>
    <mergeCell ref="A5:S5"/>
    <mergeCell ref="A6:S6"/>
  </mergeCells>
  <printOptions horizontalCentered="1"/>
  <pageMargins left="0.19685039370078741" right="0.19685039370078741" top="0.59055118110236227" bottom="0.39370078740157483" header="0.35433070866141736" footer="0.51181102362204722"/>
  <pageSetup paperSize="9" scale="54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26"/>
  <sheetViews>
    <sheetView view="pageBreakPreview" topLeftCell="A25" zoomScaleNormal="121" workbookViewId="0">
      <selection activeCell="A44" sqref="A44:O127"/>
    </sheetView>
  </sheetViews>
  <sheetFormatPr defaultRowHeight="12.75" x14ac:dyDescent="0.2"/>
  <cols>
    <col min="1" max="1" width="3.5703125" style="1" customWidth="1"/>
    <col min="2" max="2" width="15.42578125" style="1" bestFit="1" customWidth="1"/>
    <col min="3" max="3" width="9" style="1" customWidth="1"/>
    <col min="4" max="4" width="7.42578125" style="1" customWidth="1"/>
    <col min="5" max="5" width="9.85546875" style="1" bestFit="1" customWidth="1"/>
    <col min="6" max="7" width="10" style="1" customWidth="1"/>
    <col min="8" max="8" width="8.42578125" style="1" customWidth="1"/>
    <col min="9" max="9" width="7.7109375" style="1" customWidth="1"/>
    <col min="10" max="10" width="7.5703125" style="1" customWidth="1"/>
    <col min="11" max="11" width="7.85546875" style="1" customWidth="1"/>
    <col min="12" max="12" width="9.140625" style="1"/>
    <col min="13" max="13" width="26.42578125" style="1" bestFit="1" customWidth="1"/>
    <col min="14" max="14" width="7.5703125" style="1" customWidth="1"/>
    <col min="15" max="15" width="8.85546875" style="1" customWidth="1"/>
    <col min="16" max="16384" width="9.140625" style="1"/>
  </cols>
  <sheetData>
    <row r="3" spans="1:18" x14ac:dyDescent="0.2">
      <c r="A3" s="153" t="s">
        <v>21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4"/>
      <c r="Q3" s="14"/>
      <c r="R3" s="14"/>
    </row>
    <row r="4" spans="1:18" x14ac:dyDescent="0.2">
      <c r="A4" s="153" t="s">
        <v>95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4"/>
      <c r="Q4" s="14"/>
      <c r="R4" s="14"/>
    </row>
    <row r="5" spans="1:18" x14ac:dyDescent="0.2">
      <c r="A5" s="153" t="s">
        <v>355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4"/>
      <c r="Q5" s="14"/>
      <c r="R5" s="14"/>
    </row>
    <row r="6" spans="1:18" x14ac:dyDescent="0.2">
      <c r="A6" s="141" t="s">
        <v>356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8" x14ac:dyDescent="0.2">
      <c r="A7" s="151" t="s">
        <v>96</v>
      </c>
      <c r="B7" s="151"/>
      <c r="C7" s="151"/>
      <c r="D7" s="151"/>
      <c r="E7" s="153"/>
      <c r="F7" s="153"/>
      <c r="G7" s="12"/>
      <c r="I7" s="4" t="s">
        <v>1</v>
      </c>
      <c r="M7" s="142" t="s">
        <v>2</v>
      </c>
      <c r="N7" s="142"/>
      <c r="O7" s="142"/>
    </row>
    <row r="8" spans="1:18" ht="12.75" customHeight="1" x14ac:dyDescent="0.2">
      <c r="A8" s="145" t="s">
        <v>3</v>
      </c>
      <c r="B8" s="144" t="s">
        <v>4</v>
      </c>
      <c r="C8" s="145" t="s">
        <v>99</v>
      </c>
      <c r="D8" s="144" t="s">
        <v>5</v>
      </c>
      <c r="E8" s="152" t="s">
        <v>6</v>
      </c>
      <c r="F8" s="152"/>
      <c r="G8" s="152"/>
      <c r="H8" s="2"/>
      <c r="I8" s="151" t="s">
        <v>7</v>
      </c>
      <c r="J8" s="151"/>
      <c r="K8" s="151"/>
      <c r="L8" s="2"/>
      <c r="M8" s="142" t="s">
        <v>8</v>
      </c>
      <c r="N8" s="142"/>
      <c r="O8" s="142"/>
    </row>
    <row r="9" spans="1:18" ht="12.75" customHeight="1" x14ac:dyDescent="0.2">
      <c r="A9" s="148"/>
      <c r="B9" s="147"/>
      <c r="C9" s="148"/>
      <c r="D9" s="147"/>
      <c r="E9" s="145" t="s">
        <v>97</v>
      </c>
      <c r="F9" s="150" t="s">
        <v>92</v>
      </c>
      <c r="G9" s="150"/>
      <c r="H9" s="2"/>
      <c r="I9" s="144" t="s">
        <v>9</v>
      </c>
      <c r="J9" s="145" t="s">
        <v>10</v>
      </c>
      <c r="K9" s="144" t="s">
        <v>5</v>
      </c>
      <c r="L9" s="2"/>
      <c r="M9" s="144" t="s">
        <v>11</v>
      </c>
      <c r="N9" s="145" t="s">
        <v>10</v>
      </c>
      <c r="O9" s="144" t="s">
        <v>5</v>
      </c>
    </row>
    <row r="10" spans="1:18" x14ac:dyDescent="0.2">
      <c r="A10" s="148"/>
      <c r="B10" s="147"/>
      <c r="C10" s="148"/>
      <c r="D10" s="147"/>
      <c r="E10" s="148"/>
      <c r="F10" s="150"/>
      <c r="G10" s="150"/>
      <c r="H10" s="2"/>
      <c r="I10" s="147"/>
      <c r="J10" s="148"/>
      <c r="K10" s="147"/>
      <c r="L10" s="2"/>
      <c r="M10" s="147"/>
      <c r="N10" s="148"/>
      <c r="O10" s="147"/>
    </row>
    <row r="11" spans="1:18" ht="38.25" x14ac:dyDescent="0.2">
      <c r="A11" s="146"/>
      <c r="B11" s="149"/>
      <c r="C11" s="146"/>
      <c r="D11" s="149"/>
      <c r="E11" s="146"/>
      <c r="F11" s="13" t="s">
        <v>93</v>
      </c>
      <c r="G11" s="13" t="s">
        <v>94</v>
      </c>
      <c r="H11" s="2"/>
      <c r="I11" s="149"/>
      <c r="J11" s="146"/>
      <c r="K11" s="149"/>
      <c r="L11" s="2"/>
      <c r="M11" s="149"/>
      <c r="N11" s="146"/>
      <c r="O11" s="149"/>
    </row>
    <row r="12" spans="1:18" x14ac:dyDescent="0.2">
      <c r="A12" s="5">
        <v>1</v>
      </c>
      <c r="B12" s="6" t="s">
        <v>12</v>
      </c>
      <c r="C12" s="6"/>
      <c r="D12" s="109"/>
      <c r="E12" s="6"/>
      <c r="F12" s="6"/>
      <c r="G12" s="6"/>
      <c r="I12" s="5" t="s">
        <v>13</v>
      </c>
      <c r="J12" s="6"/>
      <c r="K12" s="109"/>
      <c r="M12" s="6" t="s">
        <v>14</v>
      </c>
      <c r="N12" s="6">
        <v>492.6</v>
      </c>
      <c r="O12" s="109">
        <f>N12/N19</f>
        <v>0.90435101890949143</v>
      </c>
    </row>
    <row r="13" spans="1:18" x14ac:dyDescent="0.2">
      <c r="A13" s="5">
        <v>2</v>
      </c>
      <c r="B13" s="6" t="s">
        <v>15</v>
      </c>
      <c r="C13" s="6"/>
      <c r="D13" s="109"/>
      <c r="E13" s="6"/>
      <c r="F13" s="6"/>
      <c r="G13" s="6"/>
      <c r="I13" s="5" t="s">
        <v>16</v>
      </c>
      <c r="J13" s="6">
        <v>238.3</v>
      </c>
      <c r="K13" s="109">
        <f>J13/J36</f>
        <v>0.43748852579401504</v>
      </c>
      <c r="M13" s="6" t="s">
        <v>17</v>
      </c>
      <c r="N13" s="6">
        <v>39.700000000000003</v>
      </c>
      <c r="O13" s="109">
        <f>N13/N19</f>
        <v>7.2884156416375981E-2</v>
      </c>
    </row>
    <row r="14" spans="1:18" x14ac:dyDescent="0.2">
      <c r="A14" s="5">
        <v>3</v>
      </c>
      <c r="B14" s="6" t="s">
        <v>18</v>
      </c>
      <c r="C14" s="6">
        <v>461.2</v>
      </c>
      <c r="D14" s="109">
        <f>C14/C36</f>
        <v>0.84670460804112346</v>
      </c>
      <c r="E14" s="6">
        <v>2103.8000000000002</v>
      </c>
      <c r="F14" s="6"/>
      <c r="G14" s="6"/>
      <c r="I14" s="5" t="s">
        <v>19</v>
      </c>
      <c r="J14" s="6">
        <v>169.9</v>
      </c>
      <c r="K14" s="109">
        <f>J14/J36</f>
        <v>0.31191481549476774</v>
      </c>
      <c r="M14" s="6" t="s">
        <v>20</v>
      </c>
      <c r="N14" s="6"/>
      <c r="O14" s="109"/>
    </row>
    <row r="15" spans="1:18" x14ac:dyDescent="0.2">
      <c r="A15" s="5">
        <v>4</v>
      </c>
      <c r="B15" s="6" t="s">
        <v>22</v>
      </c>
      <c r="C15" s="6"/>
      <c r="D15" s="109"/>
      <c r="E15" s="6"/>
      <c r="F15" s="6"/>
      <c r="G15" s="6"/>
      <c r="I15" s="5" t="s">
        <v>285</v>
      </c>
      <c r="J15" s="6">
        <v>29.2</v>
      </c>
      <c r="K15" s="109">
        <f>J15/J36</f>
        <v>5.3607490361666968E-2</v>
      </c>
      <c r="M15" s="6" t="s">
        <v>23</v>
      </c>
      <c r="N15" s="6">
        <v>12.4</v>
      </c>
      <c r="O15" s="109">
        <f>N15/N19</f>
        <v>2.2764824674132548E-2</v>
      </c>
    </row>
    <row r="16" spans="1:18" x14ac:dyDescent="0.2">
      <c r="A16" s="5">
        <v>5</v>
      </c>
      <c r="B16" s="6" t="s">
        <v>25</v>
      </c>
      <c r="C16" s="6"/>
      <c r="D16" s="109"/>
      <c r="E16" s="6"/>
      <c r="F16" s="6"/>
      <c r="G16" s="6"/>
      <c r="I16" s="5" t="s">
        <v>281</v>
      </c>
      <c r="J16" s="6">
        <v>19.7</v>
      </c>
      <c r="K16" s="109">
        <f>J16/J36</f>
        <v>3.616669726454929E-2</v>
      </c>
      <c r="M16" s="6" t="s">
        <v>26</v>
      </c>
      <c r="N16" s="6"/>
      <c r="O16" s="109"/>
    </row>
    <row r="17" spans="1:15" x14ac:dyDescent="0.2">
      <c r="A17" s="5">
        <v>6</v>
      </c>
      <c r="B17" s="6" t="s">
        <v>27</v>
      </c>
      <c r="C17" s="6"/>
      <c r="D17" s="109"/>
      <c r="E17" s="6"/>
      <c r="F17" s="6"/>
      <c r="G17" s="6"/>
      <c r="I17" s="5" t="s">
        <v>126</v>
      </c>
      <c r="J17" s="6">
        <v>39.200000000000003</v>
      </c>
      <c r="K17" s="109">
        <f>J17/J36</f>
        <v>7.1966219937580317E-2</v>
      </c>
      <c r="M17" s="6" t="s">
        <v>28</v>
      </c>
      <c r="N17" s="6"/>
      <c r="O17" s="109"/>
    </row>
    <row r="18" spans="1:15" x14ac:dyDescent="0.2">
      <c r="A18" s="5">
        <v>7</v>
      </c>
      <c r="B18" s="6" t="s">
        <v>29</v>
      </c>
      <c r="C18" s="6"/>
      <c r="D18" s="109"/>
      <c r="E18" s="6"/>
      <c r="F18" s="6"/>
      <c r="G18" s="6"/>
      <c r="I18" s="5" t="s">
        <v>30</v>
      </c>
      <c r="J18" s="6"/>
      <c r="K18" s="109"/>
      <c r="M18" s="6" t="s">
        <v>29</v>
      </c>
      <c r="N18" s="6"/>
      <c r="O18" s="109"/>
    </row>
    <row r="19" spans="1:15" x14ac:dyDescent="0.2">
      <c r="A19" s="5">
        <v>8</v>
      </c>
      <c r="B19" s="6" t="s">
        <v>31</v>
      </c>
      <c r="C19" s="6"/>
      <c r="D19" s="109"/>
      <c r="E19" s="6"/>
      <c r="F19" s="6"/>
      <c r="G19" s="6"/>
      <c r="I19" s="5" t="s">
        <v>32</v>
      </c>
      <c r="J19" s="6">
        <v>27.7</v>
      </c>
      <c r="K19" s="109">
        <f>J19/J36</f>
        <v>5.0853680925279962E-2</v>
      </c>
      <c r="M19" s="7" t="s">
        <v>33</v>
      </c>
      <c r="N19" s="7">
        <f>SUM(N12:N18)</f>
        <v>544.70000000000005</v>
      </c>
      <c r="O19" s="110">
        <v>1</v>
      </c>
    </row>
    <row r="20" spans="1:15" x14ac:dyDescent="0.2">
      <c r="A20" s="5">
        <v>9</v>
      </c>
      <c r="B20" s="6" t="s">
        <v>34</v>
      </c>
      <c r="C20" s="6">
        <v>13.3</v>
      </c>
      <c r="D20" s="109">
        <f>C20/C36</f>
        <v>2.4417110335964751E-2</v>
      </c>
      <c r="E20" s="6">
        <v>13</v>
      </c>
      <c r="F20" s="6">
        <v>300</v>
      </c>
      <c r="G20" s="6">
        <v>422</v>
      </c>
      <c r="I20" s="5" t="s">
        <v>35</v>
      </c>
      <c r="J20" s="6">
        <v>5.4</v>
      </c>
      <c r="K20" s="109">
        <f>J20/J36</f>
        <v>9.9137139709932071E-3</v>
      </c>
    </row>
    <row r="21" spans="1:15" ht="12.75" customHeight="1" x14ac:dyDescent="0.2">
      <c r="A21" s="5">
        <v>10</v>
      </c>
      <c r="B21" s="6" t="s">
        <v>47</v>
      </c>
      <c r="C21" s="6"/>
      <c r="D21" s="109"/>
      <c r="E21" s="6"/>
      <c r="F21" s="6"/>
      <c r="G21" s="6"/>
      <c r="I21" s="5" t="s">
        <v>48</v>
      </c>
      <c r="J21" s="6"/>
      <c r="K21" s="109"/>
    </row>
    <row r="22" spans="1:15" x14ac:dyDescent="0.2">
      <c r="A22" s="5">
        <v>11</v>
      </c>
      <c r="B22" s="6" t="s">
        <v>49</v>
      </c>
      <c r="C22" s="6"/>
      <c r="D22" s="109"/>
      <c r="E22" s="6"/>
      <c r="F22" s="6"/>
      <c r="G22" s="6"/>
      <c r="I22" s="5" t="s">
        <v>50</v>
      </c>
      <c r="J22" s="6"/>
      <c r="K22" s="109"/>
      <c r="M22" s="142" t="s">
        <v>51</v>
      </c>
      <c r="N22" s="142"/>
      <c r="O22" s="142"/>
    </row>
    <row r="23" spans="1:15" ht="12.75" customHeight="1" x14ac:dyDescent="0.2">
      <c r="A23" s="5">
        <v>12</v>
      </c>
      <c r="B23" s="6" t="s">
        <v>54</v>
      </c>
      <c r="C23" s="6"/>
      <c r="D23" s="109"/>
      <c r="E23" s="6"/>
      <c r="F23" s="6"/>
      <c r="G23" s="6"/>
      <c r="I23" s="5" t="s">
        <v>55</v>
      </c>
      <c r="J23" s="6"/>
      <c r="K23" s="109"/>
    </row>
    <row r="24" spans="1:15" x14ac:dyDescent="0.2">
      <c r="A24" s="5">
        <v>13</v>
      </c>
      <c r="B24" s="6" t="s">
        <v>56</v>
      </c>
      <c r="C24" s="6"/>
      <c r="D24" s="109"/>
      <c r="E24" s="6"/>
      <c r="F24" s="6"/>
      <c r="G24" s="6"/>
      <c r="I24" s="5" t="s">
        <v>57</v>
      </c>
      <c r="J24" s="6"/>
      <c r="K24" s="109"/>
      <c r="M24" s="143" t="s">
        <v>58</v>
      </c>
      <c r="N24" s="145" t="s">
        <v>10</v>
      </c>
      <c r="O24" s="144" t="s">
        <v>5</v>
      </c>
    </row>
    <row r="25" spans="1:15" x14ac:dyDescent="0.2">
      <c r="A25" s="5">
        <v>14</v>
      </c>
      <c r="B25" s="6" t="s">
        <v>59</v>
      </c>
      <c r="C25" s="6"/>
      <c r="D25" s="109"/>
      <c r="E25" s="6"/>
      <c r="F25" s="6"/>
      <c r="G25" s="6"/>
      <c r="I25" s="5" t="s">
        <v>60</v>
      </c>
      <c r="J25" s="6">
        <v>4.2</v>
      </c>
      <c r="K25" s="109">
        <f>J25/J36</f>
        <v>7.710666421883605E-3</v>
      </c>
      <c r="M25" s="144"/>
      <c r="N25" s="146"/>
      <c r="O25" s="147"/>
    </row>
    <row r="26" spans="1:15" x14ac:dyDescent="0.2">
      <c r="A26" s="5">
        <v>15</v>
      </c>
      <c r="B26" s="6" t="s">
        <v>61</v>
      </c>
      <c r="C26" s="6"/>
      <c r="D26" s="109"/>
      <c r="E26" s="6"/>
      <c r="F26" s="6"/>
      <c r="G26" s="6"/>
      <c r="I26" s="5" t="s">
        <v>62</v>
      </c>
      <c r="J26" s="6"/>
      <c r="K26" s="109"/>
      <c r="M26" s="6" t="s">
        <v>63</v>
      </c>
      <c r="N26" s="6">
        <v>510.8</v>
      </c>
      <c r="O26" s="109">
        <f>N26/N28</f>
        <v>0.93776390673765375</v>
      </c>
    </row>
    <row r="27" spans="1:15" x14ac:dyDescent="0.2">
      <c r="A27" s="5">
        <v>16</v>
      </c>
      <c r="B27" s="6" t="s">
        <v>64</v>
      </c>
      <c r="C27" s="6"/>
      <c r="D27" s="109"/>
      <c r="E27" s="6"/>
      <c r="F27" s="6"/>
      <c r="G27" s="6"/>
      <c r="I27" s="5" t="s">
        <v>65</v>
      </c>
      <c r="J27" s="6"/>
      <c r="K27" s="109"/>
      <c r="M27" s="6" t="s">
        <v>66</v>
      </c>
      <c r="N27" s="6">
        <v>33.9</v>
      </c>
      <c r="O27" s="109">
        <f>N27/N28</f>
        <v>6.2236093262346241E-2</v>
      </c>
    </row>
    <row r="28" spans="1:15" x14ac:dyDescent="0.2">
      <c r="A28" s="5">
        <v>17</v>
      </c>
      <c r="B28" s="6" t="s">
        <v>67</v>
      </c>
      <c r="C28" s="6"/>
      <c r="D28" s="109"/>
      <c r="E28" s="6"/>
      <c r="F28" s="6"/>
      <c r="G28" s="6"/>
      <c r="I28" s="5" t="s">
        <v>68</v>
      </c>
      <c r="J28" s="6"/>
      <c r="K28" s="109"/>
      <c r="M28" s="7" t="s">
        <v>33</v>
      </c>
      <c r="N28" s="7">
        <f>SUM(N26:N27)</f>
        <v>544.70000000000005</v>
      </c>
      <c r="O28" s="110">
        <v>1</v>
      </c>
    </row>
    <row r="29" spans="1:15" x14ac:dyDescent="0.2">
      <c r="A29" s="5">
        <v>18</v>
      </c>
      <c r="B29" s="6" t="s">
        <v>69</v>
      </c>
      <c r="C29" s="6"/>
      <c r="D29" s="109"/>
      <c r="E29" s="6"/>
      <c r="F29" s="6"/>
      <c r="G29" s="6"/>
      <c r="I29" s="5" t="s">
        <v>70</v>
      </c>
      <c r="J29" s="6"/>
      <c r="K29" s="109"/>
    </row>
    <row r="30" spans="1:15" x14ac:dyDescent="0.2">
      <c r="A30" s="5">
        <v>19</v>
      </c>
      <c r="B30" s="6" t="s">
        <v>71</v>
      </c>
      <c r="C30" s="6"/>
      <c r="D30" s="109"/>
      <c r="E30" s="6"/>
      <c r="F30" s="6"/>
      <c r="G30" s="6"/>
      <c r="I30" s="5" t="s">
        <v>72</v>
      </c>
      <c r="J30" s="6"/>
      <c r="K30" s="109"/>
      <c r="M30" s="142"/>
      <c r="N30" s="142"/>
      <c r="O30" s="142"/>
    </row>
    <row r="31" spans="1:15" x14ac:dyDescent="0.2">
      <c r="A31" s="5">
        <v>20</v>
      </c>
      <c r="B31" s="6" t="s">
        <v>73</v>
      </c>
      <c r="C31" s="6">
        <v>70.2</v>
      </c>
      <c r="D31" s="109">
        <f>C31/C36</f>
        <v>0.12887828162291168</v>
      </c>
      <c r="E31" s="6">
        <v>265.7</v>
      </c>
      <c r="F31" s="6"/>
      <c r="G31" s="6"/>
      <c r="I31" s="5" t="s">
        <v>74</v>
      </c>
      <c r="J31" s="6">
        <v>10.6</v>
      </c>
      <c r="K31" s="109">
        <f>J31/J36</f>
        <v>1.9460253350468144E-2</v>
      </c>
      <c r="M31" s="142" t="s">
        <v>75</v>
      </c>
      <c r="N31" s="142"/>
      <c r="O31" s="142"/>
    </row>
    <row r="32" spans="1:15" x14ac:dyDescent="0.2">
      <c r="A32" s="5">
        <v>21</v>
      </c>
      <c r="B32" s="6" t="s">
        <v>76</v>
      </c>
      <c r="C32" s="6"/>
      <c r="D32" s="109"/>
      <c r="E32" s="6"/>
      <c r="F32" s="6"/>
      <c r="G32" s="6"/>
      <c r="I32" s="5" t="s">
        <v>77</v>
      </c>
      <c r="J32" s="6">
        <v>0.5</v>
      </c>
      <c r="K32" s="109">
        <f>J32/J36</f>
        <v>9.1793647879566723E-4</v>
      </c>
    </row>
    <row r="33" spans="1:15" x14ac:dyDescent="0.2">
      <c r="A33" s="5">
        <v>22</v>
      </c>
      <c r="B33" s="6" t="s">
        <v>78</v>
      </c>
      <c r="C33" s="6"/>
      <c r="D33" s="109"/>
      <c r="E33" s="6"/>
      <c r="F33" s="6"/>
      <c r="G33" s="6"/>
      <c r="I33" s="5" t="s">
        <v>79</v>
      </c>
      <c r="J33" s="6"/>
      <c r="K33" s="109"/>
      <c r="M33" s="143" t="s">
        <v>80</v>
      </c>
      <c r="N33" s="145" t="s">
        <v>10</v>
      </c>
      <c r="O33" s="144" t="s">
        <v>5</v>
      </c>
    </row>
    <row r="34" spans="1:15" x14ac:dyDescent="0.2">
      <c r="A34" s="5">
        <v>23</v>
      </c>
      <c r="B34" s="6" t="s">
        <v>81</v>
      </c>
      <c r="C34" s="6"/>
      <c r="D34" s="109"/>
      <c r="E34" s="6"/>
      <c r="F34" s="6"/>
      <c r="G34" s="6"/>
      <c r="I34" s="5" t="s">
        <v>82</v>
      </c>
      <c r="J34" s="6"/>
      <c r="K34" s="109"/>
      <c r="M34" s="144"/>
      <c r="N34" s="146"/>
      <c r="O34" s="147"/>
    </row>
    <row r="35" spans="1:15" x14ac:dyDescent="0.2">
      <c r="A35" s="5">
        <v>24</v>
      </c>
      <c r="B35" s="6" t="s">
        <v>29</v>
      </c>
      <c r="C35" s="6"/>
      <c r="D35" s="109"/>
      <c r="E35" s="6"/>
      <c r="F35" s="6"/>
      <c r="G35" s="6"/>
      <c r="I35" s="5" t="s">
        <v>83</v>
      </c>
      <c r="J35" s="6"/>
      <c r="K35" s="109"/>
      <c r="M35" s="6" t="s">
        <v>84</v>
      </c>
      <c r="N35" s="6">
        <v>531.4</v>
      </c>
      <c r="O35" s="109">
        <f>N35/N39</f>
        <v>0.97558288966403528</v>
      </c>
    </row>
    <row r="36" spans="1:15" x14ac:dyDescent="0.2">
      <c r="A36" s="139" t="s">
        <v>33</v>
      </c>
      <c r="B36" s="139"/>
      <c r="C36" s="7">
        <f>SUM(C14:C35)</f>
        <v>544.70000000000005</v>
      </c>
      <c r="D36" s="110">
        <v>1</v>
      </c>
      <c r="E36" s="7">
        <f>SUM(E14:E35)</f>
        <v>2382.5</v>
      </c>
      <c r="F36" s="7">
        <f>SUM(F14:F35)</f>
        <v>300</v>
      </c>
      <c r="G36" s="7">
        <f>SUM(G20:G35)</f>
        <v>422</v>
      </c>
      <c r="H36" s="8"/>
      <c r="I36" s="7" t="s">
        <v>33</v>
      </c>
      <c r="J36" s="7">
        <f>SUM(J12:J35)</f>
        <v>544.70000000000005</v>
      </c>
      <c r="K36" s="110">
        <v>1</v>
      </c>
      <c r="L36" s="8"/>
      <c r="M36" s="9" t="s">
        <v>85</v>
      </c>
      <c r="N36" s="9"/>
      <c r="O36" s="109"/>
    </row>
    <row r="37" spans="1:15" x14ac:dyDescent="0.2">
      <c r="M37" s="6" t="s">
        <v>86</v>
      </c>
      <c r="N37" s="6"/>
      <c r="O37" s="109"/>
    </row>
    <row r="38" spans="1:15" ht="15" x14ac:dyDescent="0.25">
      <c r="A38" s="1" t="s">
        <v>98</v>
      </c>
      <c r="M38" s="6" t="s">
        <v>87</v>
      </c>
      <c r="N38" s="10">
        <v>13.3</v>
      </c>
      <c r="O38" s="111">
        <f>N38/N39</f>
        <v>2.4417110335964755E-2</v>
      </c>
    </row>
    <row r="39" spans="1:15" ht="14.25" x14ac:dyDescent="0.2">
      <c r="M39" s="11" t="s">
        <v>33</v>
      </c>
      <c r="N39" s="11">
        <f>SUM(N35:N38)</f>
        <v>544.69999999999993</v>
      </c>
      <c r="O39" s="112">
        <v>1</v>
      </c>
    </row>
    <row r="41" spans="1:15" x14ac:dyDescent="0.2">
      <c r="B41" s="1" t="s">
        <v>170</v>
      </c>
      <c r="I41" s="140" t="s">
        <v>358</v>
      </c>
      <c r="J41" s="140"/>
    </row>
    <row r="42" spans="1:15" x14ac:dyDescent="0.2">
      <c r="C42" s="1" t="s">
        <v>88</v>
      </c>
      <c r="F42" s="1" t="s">
        <v>89</v>
      </c>
      <c r="I42" s="141" t="s">
        <v>90</v>
      </c>
      <c r="J42" s="141"/>
    </row>
    <row r="46" spans="1:15" x14ac:dyDescent="0.2">
      <c r="A46" s="153" t="s">
        <v>21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x14ac:dyDescent="0.2">
      <c r="A47" s="153" t="s">
        <v>95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x14ac:dyDescent="0.2">
      <c r="A48" s="153" t="s">
        <v>355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x14ac:dyDescent="0.2">
      <c r="A49" s="141" t="s">
        <v>359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1:15" x14ac:dyDescent="0.2">
      <c r="A50" s="151" t="s">
        <v>96</v>
      </c>
      <c r="B50" s="151"/>
      <c r="C50" s="151"/>
      <c r="D50" s="151"/>
      <c r="E50" s="153"/>
      <c r="F50" s="153"/>
      <c r="G50" s="105"/>
      <c r="I50" s="4" t="s">
        <v>1</v>
      </c>
      <c r="M50" s="142" t="s">
        <v>2</v>
      </c>
      <c r="N50" s="142"/>
      <c r="O50" s="142"/>
    </row>
    <row r="51" spans="1:15" ht="12.75" customHeight="1" x14ac:dyDescent="0.2">
      <c r="A51" s="145" t="s">
        <v>3</v>
      </c>
      <c r="B51" s="144" t="s">
        <v>4</v>
      </c>
      <c r="C51" s="145" t="s">
        <v>99</v>
      </c>
      <c r="D51" s="144" t="s">
        <v>5</v>
      </c>
      <c r="E51" s="152" t="s">
        <v>6</v>
      </c>
      <c r="F51" s="152"/>
      <c r="G51" s="152"/>
      <c r="H51" s="103"/>
      <c r="I51" s="151" t="s">
        <v>7</v>
      </c>
      <c r="J51" s="151"/>
      <c r="K51" s="151"/>
      <c r="L51" s="103"/>
      <c r="M51" s="142" t="s">
        <v>8</v>
      </c>
      <c r="N51" s="142"/>
      <c r="O51" s="142"/>
    </row>
    <row r="52" spans="1:15" ht="12.75" customHeight="1" x14ac:dyDescent="0.2">
      <c r="A52" s="148"/>
      <c r="B52" s="147"/>
      <c r="C52" s="148"/>
      <c r="D52" s="147"/>
      <c r="E52" s="145" t="s">
        <v>97</v>
      </c>
      <c r="F52" s="150" t="s">
        <v>92</v>
      </c>
      <c r="G52" s="150"/>
      <c r="H52" s="103"/>
      <c r="I52" s="144" t="s">
        <v>9</v>
      </c>
      <c r="J52" s="145" t="s">
        <v>10</v>
      </c>
      <c r="K52" s="144" t="s">
        <v>5</v>
      </c>
      <c r="L52" s="103"/>
      <c r="M52" s="144" t="s">
        <v>11</v>
      </c>
      <c r="N52" s="145" t="s">
        <v>10</v>
      </c>
      <c r="O52" s="144" t="s">
        <v>5</v>
      </c>
    </row>
    <row r="53" spans="1:15" x14ac:dyDescent="0.2">
      <c r="A53" s="148"/>
      <c r="B53" s="147"/>
      <c r="C53" s="148"/>
      <c r="D53" s="147"/>
      <c r="E53" s="148"/>
      <c r="F53" s="150"/>
      <c r="G53" s="150"/>
      <c r="H53" s="103"/>
      <c r="I53" s="147"/>
      <c r="J53" s="148"/>
      <c r="K53" s="147"/>
      <c r="L53" s="103"/>
      <c r="M53" s="147"/>
      <c r="N53" s="148"/>
      <c r="O53" s="147"/>
    </row>
    <row r="54" spans="1:15" ht="38.25" x14ac:dyDescent="0.2">
      <c r="A54" s="146"/>
      <c r="B54" s="149"/>
      <c r="C54" s="146"/>
      <c r="D54" s="149"/>
      <c r="E54" s="146"/>
      <c r="F54" s="104" t="s">
        <v>93</v>
      </c>
      <c r="G54" s="104" t="s">
        <v>94</v>
      </c>
      <c r="H54" s="103"/>
      <c r="I54" s="149"/>
      <c r="J54" s="146"/>
      <c r="K54" s="149"/>
      <c r="L54" s="103"/>
      <c r="M54" s="149"/>
      <c r="N54" s="146"/>
      <c r="O54" s="149"/>
    </row>
    <row r="55" spans="1:15" x14ac:dyDescent="0.2">
      <c r="A55" s="108">
        <v>1</v>
      </c>
      <c r="B55" s="6" t="s">
        <v>12</v>
      </c>
      <c r="C55" s="6"/>
      <c r="D55" s="109"/>
      <c r="E55" s="6"/>
      <c r="F55" s="6"/>
      <c r="G55" s="6"/>
      <c r="I55" s="108" t="s">
        <v>13</v>
      </c>
      <c r="J55" s="6"/>
      <c r="K55" s="109"/>
      <c r="M55" s="6" t="s">
        <v>14</v>
      </c>
      <c r="N55" s="6">
        <v>228.7</v>
      </c>
      <c r="O55" s="109">
        <f>N55/N62</f>
        <v>0.95212323064113236</v>
      </c>
    </row>
    <row r="56" spans="1:15" x14ac:dyDescent="0.2">
      <c r="A56" s="108">
        <v>2</v>
      </c>
      <c r="B56" s="6" t="s">
        <v>15</v>
      </c>
      <c r="C56" s="6"/>
      <c r="D56" s="109"/>
      <c r="E56" s="6"/>
      <c r="F56" s="6"/>
      <c r="G56" s="6"/>
      <c r="I56" s="108" t="s">
        <v>16</v>
      </c>
      <c r="J56" s="6">
        <v>6.1</v>
      </c>
      <c r="K56" s="109">
        <f>J56/J79</f>
        <v>2.5395503746877598E-2</v>
      </c>
      <c r="M56" s="6" t="s">
        <v>17</v>
      </c>
      <c r="N56" s="6">
        <v>7.4</v>
      </c>
      <c r="O56" s="109">
        <f>N56/N62</f>
        <v>3.0807660283097421E-2</v>
      </c>
    </row>
    <row r="57" spans="1:15" x14ac:dyDescent="0.2">
      <c r="A57" s="108">
        <v>3</v>
      </c>
      <c r="B57" s="6" t="s">
        <v>18</v>
      </c>
      <c r="C57" s="6"/>
      <c r="D57" s="109"/>
      <c r="E57" s="6"/>
      <c r="F57" s="6"/>
      <c r="G57" s="6"/>
      <c r="I57" s="108" t="s">
        <v>19</v>
      </c>
      <c r="J57" s="6">
        <v>2.4</v>
      </c>
      <c r="K57" s="109">
        <f>J57/J79</f>
        <v>9.9916736053288907E-3</v>
      </c>
      <c r="M57" s="6" t="s">
        <v>20</v>
      </c>
      <c r="N57" s="6"/>
      <c r="O57" s="109"/>
    </row>
    <row r="58" spans="1:15" x14ac:dyDescent="0.2">
      <c r="A58" s="108">
        <v>4</v>
      </c>
      <c r="B58" s="6" t="s">
        <v>22</v>
      </c>
      <c r="C58" s="6"/>
      <c r="D58" s="109"/>
      <c r="E58" s="6"/>
      <c r="F58" s="6"/>
      <c r="G58" s="6"/>
      <c r="I58" s="108" t="s">
        <v>285</v>
      </c>
      <c r="J58" s="6"/>
      <c r="K58" s="109">
        <f>J58/J79</f>
        <v>0</v>
      </c>
      <c r="M58" s="6" t="s">
        <v>23</v>
      </c>
      <c r="N58" s="6">
        <v>4.0999999999999996</v>
      </c>
      <c r="O58" s="109">
        <f>N58/N62</f>
        <v>1.7069109075770191E-2</v>
      </c>
    </row>
    <row r="59" spans="1:15" x14ac:dyDescent="0.2">
      <c r="A59" s="108">
        <v>5</v>
      </c>
      <c r="B59" s="6" t="s">
        <v>25</v>
      </c>
      <c r="C59" s="6"/>
      <c r="D59" s="109"/>
      <c r="E59" s="6"/>
      <c r="F59" s="6"/>
      <c r="G59" s="6"/>
      <c r="I59" s="108" t="s">
        <v>281</v>
      </c>
      <c r="J59" s="6"/>
      <c r="K59" s="109">
        <f>J59/J79</f>
        <v>0</v>
      </c>
      <c r="M59" s="6" t="s">
        <v>26</v>
      </c>
      <c r="N59" s="6"/>
      <c r="O59" s="109"/>
    </row>
    <row r="60" spans="1:15" x14ac:dyDescent="0.2">
      <c r="A60" s="108">
        <v>6</v>
      </c>
      <c r="B60" s="6" t="s">
        <v>27</v>
      </c>
      <c r="C60" s="6"/>
      <c r="D60" s="109"/>
      <c r="E60" s="6"/>
      <c r="F60" s="6"/>
      <c r="G60" s="6"/>
      <c r="I60" s="108" t="s">
        <v>126</v>
      </c>
      <c r="J60" s="6"/>
      <c r="K60" s="109">
        <f>J60/J79</f>
        <v>0</v>
      </c>
      <c r="M60" s="6" t="s">
        <v>28</v>
      </c>
      <c r="N60" s="6"/>
      <c r="O60" s="109"/>
    </row>
    <row r="61" spans="1:15" x14ac:dyDescent="0.2">
      <c r="A61" s="108">
        <v>7</v>
      </c>
      <c r="B61" s="6" t="s">
        <v>29</v>
      </c>
      <c r="C61" s="6"/>
      <c r="D61" s="109"/>
      <c r="E61" s="6"/>
      <c r="F61" s="6"/>
      <c r="G61" s="6"/>
      <c r="I61" s="108" t="s">
        <v>30</v>
      </c>
      <c r="J61" s="6"/>
      <c r="K61" s="109"/>
      <c r="M61" s="6" t="s">
        <v>29</v>
      </c>
      <c r="N61" s="6"/>
      <c r="O61" s="109"/>
    </row>
    <row r="62" spans="1:15" x14ac:dyDescent="0.2">
      <c r="A62" s="108">
        <v>8</v>
      </c>
      <c r="B62" s="6" t="s">
        <v>31</v>
      </c>
      <c r="C62" s="6"/>
      <c r="D62" s="109"/>
      <c r="E62" s="6"/>
      <c r="F62" s="6"/>
      <c r="G62" s="6"/>
      <c r="I62" s="108" t="s">
        <v>32</v>
      </c>
      <c r="J62" s="6">
        <v>78.3</v>
      </c>
      <c r="K62" s="109">
        <f>J62/J79</f>
        <v>0.32597835137385511</v>
      </c>
      <c r="M62" s="107" t="s">
        <v>33</v>
      </c>
      <c r="N62" s="107">
        <f>SUM(N55:N61)</f>
        <v>240.2</v>
      </c>
      <c r="O62" s="110">
        <v>1</v>
      </c>
    </row>
    <row r="63" spans="1:15" x14ac:dyDescent="0.2">
      <c r="A63" s="108">
        <v>9</v>
      </c>
      <c r="B63" s="6" t="s">
        <v>34</v>
      </c>
      <c r="C63" s="6"/>
      <c r="D63" s="109"/>
      <c r="E63" s="6"/>
      <c r="F63" s="6"/>
      <c r="G63" s="6"/>
      <c r="I63" s="108" t="s">
        <v>35</v>
      </c>
      <c r="J63" s="6">
        <v>47.9</v>
      </c>
      <c r="K63" s="109">
        <f>J63/J79</f>
        <v>0.19941715237302246</v>
      </c>
    </row>
    <row r="64" spans="1:15" x14ac:dyDescent="0.2">
      <c r="A64" s="108">
        <v>10</v>
      </c>
      <c r="B64" s="6" t="s">
        <v>47</v>
      </c>
      <c r="C64" s="6"/>
      <c r="D64" s="109"/>
      <c r="E64" s="6"/>
      <c r="F64" s="6"/>
      <c r="G64" s="6"/>
      <c r="I64" s="108" t="s">
        <v>48</v>
      </c>
      <c r="J64" s="6"/>
      <c r="K64" s="109"/>
    </row>
    <row r="65" spans="1:15" x14ac:dyDescent="0.2">
      <c r="A65" s="108">
        <v>11</v>
      </c>
      <c r="B65" s="6" t="s">
        <v>49</v>
      </c>
      <c r="C65" s="6"/>
      <c r="D65" s="109"/>
      <c r="E65" s="6"/>
      <c r="F65" s="6"/>
      <c r="G65" s="6"/>
      <c r="I65" s="108" t="s">
        <v>50</v>
      </c>
      <c r="J65" s="6"/>
      <c r="K65" s="109"/>
      <c r="M65" s="142" t="s">
        <v>51</v>
      </c>
      <c r="N65" s="142"/>
      <c r="O65" s="142"/>
    </row>
    <row r="66" spans="1:15" x14ac:dyDescent="0.2">
      <c r="A66" s="108">
        <v>12</v>
      </c>
      <c r="B66" s="6" t="s">
        <v>54</v>
      </c>
      <c r="C66" s="6"/>
      <c r="D66" s="109"/>
      <c r="E66" s="6"/>
      <c r="F66" s="6"/>
      <c r="G66" s="6"/>
      <c r="I66" s="108" t="s">
        <v>55</v>
      </c>
      <c r="J66" s="6"/>
      <c r="K66" s="109"/>
    </row>
    <row r="67" spans="1:15" ht="12.75" customHeight="1" x14ac:dyDescent="0.2">
      <c r="A67" s="108">
        <v>13</v>
      </c>
      <c r="B67" s="6" t="s">
        <v>56</v>
      </c>
      <c r="C67" s="6"/>
      <c r="D67" s="109"/>
      <c r="E67" s="6"/>
      <c r="F67" s="6"/>
      <c r="G67" s="6"/>
      <c r="I67" s="108" t="s">
        <v>57</v>
      </c>
      <c r="J67" s="6">
        <v>6.6</v>
      </c>
      <c r="K67" s="109">
        <f>J67/J79</f>
        <v>2.7477102414654453E-2</v>
      </c>
      <c r="M67" s="143" t="s">
        <v>58</v>
      </c>
      <c r="N67" s="145" t="s">
        <v>10</v>
      </c>
      <c r="O67" s="144" t="s">
        <v>5</v>
      </c>
    </row>
    <row r="68" spans="1:15" x14ac:dyDescent="0.2">
      <c r="A68" s="108">
        <v>14</v>
      </c>
      <c r="B68" s="6" t="s">
        <v>59</v>
      </c>
      <c r="C68" s="6">
        <v>0.2</v>
      </c>
      <c r="D68" s="109">
        <f>C68/C79</f>
        <v>8.3263946711074107E-4</v>
      </c>
      <c r="E68" s="6"/>
      <c r="F68" s="6"/>
      <c r="G68" s="6"/>
      <c r="I68" s="108" t="s">
        <v>60</v>
      </c>
      <c r="J68" s="6">
        <v>76.2</v>
      </c>
      <c r="K68" s="109">
        <f>J68/J79</f>
        <v>0.31723563696919233</v>
      </c>
      <c r="M68" s="144"/>
      <c r="N68" s="146"/>
      <c r="O68" s="147"/>
    </row>
    <row r="69" spans="1:15" x14ac:dyDescent="0.2">
      <c r="A69" s="108">
        <v>15</v>
      </c>
      <c r="B69" s="6" t="s">
        <v>61</v>
      </c>
      <c r="C69" s="6"/>
      <c r="D69" s="109"/>
      <c r="E69" s="6"/>
      <c r="F69" s="6"/>
      <c r="G69" s="6"/>
      <c r="I69" s="108" t="s">
        <v>62</v>
      </c>
      <c r="J69" s="6">
        <v>5.9</v>
      </c>
      <c r="K69" s="109">
        <f>J69/J79</f>
        <v>2.4562864279766859E-2</v>
      </c>
      <c r="M69" s="6" t="s">
        <v>63</v>
      </c>
      <c r="N69" s="6">
        <v>124.3</v>
      </c>
      <c r="O69" s="109">
        <f>N69/N71</f>
        <v>0.51748542880932558</v>
      </c>
    </row>
    <row r="70" spans="1:15" x14ac:dyDescent="0.2">
      <c r="A70" s="108">
        <v>16</v>
      </c>
      <c r="B70" s="6" t="s">
        <v>64</v>
      </c>
      <c r="C70" s="6"/>
      <c r="D70" s="109"/>
      <c r="E70" s="6"/>
      <c r="F70" s="6"/>
      <c r="G70" s="6"/>
      <c r="I70" s="108" t="s">
        <v>65</v>
      </c>
      <c r="J70" s="6"/>
      <c r="K70" s="109"/>
      <c r="M70" s="6" t="s">
        <v>66</v>
      </c>
      <c r="N70" s="6">
        <v>115.9</v>
      </c>
      <c r="O70" s="109">
        <f>N70/N71</f>
        <v>0.48251457119067448</v>
      </c>
    </row>
    <row r="71" spans="1:15" x14ac:dyDescent="0.2">
      <c r="A71" s="108">
        <v>17</v>
      </c>
      <c r="B71" s="6" t="s">
        <v>67</v>
      </c>
      <c r="C71" s="6">
        <v>0.7</v>
      </c>
      <c r="D71" s="109">
        <f>C71/C79</f>
        <v>2.9142381348875933E-3</v>
      </c>
      <c r="E71" s="6"/>
      <c r="F71" s="6"/>
      <c r="G71" s="6"/>
      <c r="I71" s="108" t="s">
        <v>68</v>
      </c>
      <c r="J71" s="6"/>
      <c r="K71" s="109"/>
      <c r="M71" s="107" t="s">
        <v>33</v>
      </c>
      <c r="N71" s="107">
        <f>SUM(N69:N70)</f>
        <v>240.2</v>
      </c>
      <c r="O71" s="110">
        <v>1</v>
      </c>
    </row>
    <row r="72" spans="1:15" x14ac:dyDescent="0.2">
      <c r="A72" s="108">
        <v>18</v>
      </c>
      <c r="B72" s="6" t="s">
        <v>69</v>
      </c>
      <c r="C72" s="6"/>
      <c r="D72" s="109"/>
      <c r="E72" s="6"/>
      <c r="F72" s="6"/>
      <c r="G72" s="6"/>
      <c r="I72" s="108" t="s">
        <v>70</v>
      </c>
      <c r="J72" s="6"/>
      <c r="K72" s="109"/>
    </row>
    <row r="73" spans="1:15" x14ac:dyDescent="0.2">
      <c r="A73" s="108">
        <v>19</v>
      </c>
      <c r="B73" s="6" t="s">
        <v>71</v>
      </c>
      <c r="C73" s="6"/>
      <c r="D73" s="109"/>
      <c r="E73" s="6"/>
      <c r="F73" s="6"/>
      <c r="G73" s="6"/>
      <c r="I73" s="108" t="s">
        <v>72</v>
      </c>
      <c r="J73" s="6"/>
      <c r="K73" s="109"/>
      <c r="M73" s="142"/>
      <c r="N73" s="142"/>
      <c r="O73" s="142"/>
    </row>
    <row r="74" spans="1:15" x14ac:dyDescent="0.2">
      <c r="A74" s="108">
        <v>20</v>
      </c>
      <c r="B74" s="6" t="s">
        <v>73</v>
      </c>
      <c r="C74" s="6">
        <v>228.4</v>
      </c>
      <c r="D74" s="109">
        <f>C74/C79</f>
        <v>0.95087427144046621</v>
      </c>
      <c r="E74" s="6"/>
      <c r="F74" s="6"/>
      <c r="G74" s="6"/>
      <c r="I74" s="108" t="s">
        <v>74</v>
      </c>
      <c r="J74" s="6">
        <v>16.8</v>
      </c>
      <c r="K74" s="109">
        <f>J74/J79</f>
        <v>6.9941715237302249E-2</v>
      </c>
      <c r="M74" s="142" t="s">
        <v>75</v>
      </c>
      <c r="N74" s="142"/>
      <c r="O74" s="142"/>
    </row>
    <row r="75" spans="1:15" x14ac:dyDescent="0.2">
      <c r="A75" s="108">
        <v>21</v>
      </c>
      <c r="B75" s="6" t="s">
        <v>76</v>
      </c>
      <c r="C75" s="6">
        <v>2</v>
      </c>
      <c r="D75" s="109">
        <f>C75/C79</f>
        <v>8.3263946711074101E-3</v>
      </c>
      <c r="E75" s="6"/>
      <c r="F75" s="6"/>
      <c r="G75" s="6"/>
      <c r="I75" s="108" t="s">
        <v>77</v>
      </c>
      <c r="J75" s="6"/>
      <c r="K75" s="109">
        <f>J75/J79</f>
        <v>0</v>
      </c>
    </row>
    <row r="76" spans="1:15" ht="12.75" customHeight="1" x14ac:dyDescent="0.2">
      <c r="A76" s="108">
        <v>22</v>
      </c>
      <c r="B76" s="6" t="s">
        <v>78</v>
      </c>
      <c r="C76" s="6"/>
      <c r="D76" s="109"/>
      <c r="E76" s="6"/>
      <c r="F76" s="6"/>
      <c r="G76" s="6"/>
      <c r="I76" s="108" t="s">
        <v>79</v>
      </c>
      <c r="J76" s="6"/>
      <c r="K76" s="109"/>
      <c r="M76" s="143" t="s">
        <v>80</v>
      </c>
      <c r="N76" s="145" t="s">
        <v>10</v>
      </c>
      <c r="O76" s="144" t="s">
        <v>5</v>
      </c>
    </row>
    <row r="77" spans="1:15" x14ac:dyDescent="0.2">
      <c r="A77" s="108">
        <v>23</v>
      </c>
      <c r="B77" s="6" t="s">
        <v>81</v>
      </c>
      <c r="C77" s="6">
        <v>8.9</v>
      </c>
      <c r="D77" s="109">
        <f>C77/C79</f>
        <v>3.7052456286427976E-2</v>
      </c>
      <c r="E77" s="6"/>
      <c r="F77" s="6"/>
      <c r="G77" s="6"/>
      <c r="I77" s="108" t="s">
        <v>82</v>
      </c>
      <c r="J77" s="6"/>
      <c r="K77" s="109"/>
      <c r="M77" s="144"/>
      <c r="N77" s="146"/>
      <c r="O77" s="147"/>
    </row>
    <row r="78" spans="1:15" x14ac:dyDescent="0.2">
      <c r="A78" s="108">
        <v>24</v>
      </c>
      <c r="B78" s="6" t="s">
        <v>29</v>
      </c>
      <c r="C78" s="6"/>
      <c r="D78" s="109"/>
      <c r="E78" s="6"/>
      <c r="F78" s="6"/>
      <c r="G78" s="6"/>
      <c r="I78" s="108" t="s">
        <v>83</v>
      </c>
      <c r="J78" s="6"/>
      <c r="K78" s="109"/>
      <c r="M78" s="6" t="s">
        <v>84</v>
      </c>
      <c r="N78" s="6"/>
      <c r="O78" s="109"/>
    </row>
    <row r="79" spans="1:15" x14ac:dyDescent="0.2">
      <c r="A79" s="139" t="s">
        <v>33</v>
      </c>
      <c r="B79" s="139"/>
      <c r="C79" s="107">
        <f>SUM(C57:C78)</f>
        <v>240.20000000000002</v>
      </c>
      <c r="D79" s="110">
        <v>1</v>
      </c>
      <c r="E79" s="107">
        <f>SUM(E57:E78)</f>
        <v>0</v>
      </c>
      <c r="F79" s="107">
        <f>SUM(F57:F78)</f>
        <v>0</v>
      </c>
      <c r="G79" s="107">
        <f>SUM(G63:G78)</f>
        <v>0</v>
      </c>
      <c r="H79" s="106"/>
      <c r="I79" s="107" t="s">
        <v>33</v>
      </c>
      <c r="J79" s="107">
        <f>SUM(J55:J78)</f>
        <v>240.20000000000002</v>
      </c>
      <c r="K79" s="110">
        <v>1</v>
      </c>
      <c r="L79" s="106"/>
      <c r="M79" s="9" t="s">
        <v>85</v>
      </c>
      <c r="N79" s="9"/>
      <c r="O79" s="109"/>
    </row>
    <row r="80" spans="1:15" x14ac:dyDescent="0.2">
      <c r="M80" s="6" t="s">
        <v>86</v>
      </c>
      <c r="N80" s="6"/>
      <c r="O80" s="109"/>
    </row>
    <row r="81" spans="1:15" ht="15" x14ac:dyDescent="0.25">
      <c r="A81" s="1" t="s">
        <v>98</v>
      </c>
      <c r="M81" s="6" t="s">
        <v>87</v>
      </c>
      <c r="N81" s="10"/>
      <c r="O81" s="111"/>
    </row>
    <row r="82" spans="1:15" ht="14.25" x14ac:dyDescent="0.2">
      <c r="M82" s="11" t="s">
        <v>33</v>
      </c>
      <c r="N82" s="11">
        <f>SUM(N78:N81)</f>
        <v>0</v>
      </c>
      <c r="O82" s="112">
        <v>1</v>
      </c>
    </row>
    <row r="84" spans="1:15" x14ac:dyDescent="0.2">
      <c r="B84" s="1" t="s">
        <v>170</v>
      </c>
      <c r="I84" s="140" t="s">
        <v>358</v>
      </c>
      <c r="J84" s="140"/>
    </row>
    <row r="85" spans="1:15" x14ac:dyDescent="0.2">
      <c r="C85" s="1" t="s">
        <v>88</v>
      </c>
      <c r="F85" s="1" t="s">
        <v>89</v>
      </c>
      <c r="I85" s="141" t="s">
        <v>90</v>
      </c>
      <c r="J85" s="141"/>
    </row>
    <row r="87" spans="1:15" x14ac:dyDescent="0.2">
      <c r="A87" s="153" t="s">
        <v>21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</row>
    <row r="88" spans="1:15" x14ac:dyDescent="0.2">
      <c r="A88" s="153" t="s">
        <v>95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</row>
    <row r="89" spans="1:15" x14ac:dyDescent="0.2">
      <c r="A89" s="153" t="s">
        <v>355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</row>
    <row r="90" spans="1:15" x14ac:dyDescent="0.2">
      <c r="A90" s="141" t="s">
        <v>357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</row>
    <row r="91" spans="1:15" x14ac:dyDescent="0.2">
      <c r="A91" s="151" t="s">
        <v>96</v>
      </c>
      <c r="B91" s="151"/>
      <c r="C91" s="151"/>
      <c r="D91" s="151"/>
      <c r="E91" s="153"/>
      <c r="F91" s="153"/>
      <c r="G91" s="105"/>
      <c r="I91" s="4" t="s">
        <v>1</v>
      </c>
      <c r="M91" s="142" t="s">
        <v>2</v>
      </c>
      <c r="N91" s="142"/>
      <c r="O91" s="142"/>
    </row>
    <row r="92" spans="1:15" ht="12.75" customHeight="1" x14ac:dyDescent="0.2">
      <c r="A92" s="145" t="s">
        <v>3</v>
      </c>
      <c r="B92" s="144" t="s">
        <v>4</v>
      </c>
      <c r="C92" s="145" t="s">
        <v>99</v>
      </c>
      <c r="D92" s="144" t="s">
        <v>5</v>
      </c>
      <c r="E92" s="152" t="s">
        <v>6</v>
      </c>
      <c r="F92" s="152"/>
      <c r="G92" s="152"/>
      <c r="H92" s="103"/>
      <c r="I92" s="151" t="s">
        <v>7</v>
      </c>
      <c r="J92" s="151"/>
      <c r="K92" s="151"/>
      <c r="L92" s="103"/>
      <c r="M92" s="142" t="s">
        <v>8</v>
      </c>
      <c r="N92" s="142"/>
      <c r="O92" s="142"/>
    </row>
    <row r="93" spans="1:15" ht="12.75" customHeight="1" x14ac:dyDescent="0.2">
      <c r="A93" s="148"/>
      <c r="B93" s="147"/>
      <c r="C93" s="148"/>
      <c r="D93" s="147"/>
      <c r="E93" s="145" t="s">
        <v>97</v>
      </c>
      <c r="F93" s="150" t="s">
        <v>92</v>
      </c>
      <c r="G93" s="150"/>
      <c r="H93" s="103"/>
      <c r="I93" s="144" t="s">
        <v>9</v>
      </c>
      <c r="J93" s="145" t="s">
        <v>10</v>
      </c>
      <c r="K93" s="144" t="s">
        <v>5</v>
      </c>
      <c r="L93" s="103"/>
      <c r="M93" s="144" t="s">
        <v>11</v>
      </c>
      <c r="N93" s="145" t="s">
        <v>10</v>
      </c>
      <c r="O93" s="144" t="s">
        <v>5</v>
      </c>
    </row>
    <row r="94" spans="1:15" x14ac:dyDescent="0.2">
      <c r="A94" s="148"/>
      <c r="B94" s="147"/>
      <c r="C94" s="148"/>
      <c r="D94" s="147"/>
      <c r="E94" s="148"/>
      <c r="F94" s="150"/>
      <c r="G94" s="150"/>
      <c r="H94" s="103"/>
      <c r="I94" s="147"/>
      <c r="J94" s="148"/>
      <c r="K94" s="147"/>
      <c r="L94" s="103"/>
      <c r="M94" s="147"/>
      <c r="N94" s="148"/>
      <c r="O94" s="147"/>
    </row>
    <row r="95" spans="1:15" ht="38.25" x14ac:dyDescent="0.2">
      <c r="A95" s="146"/>
      <c r="B95" s="149"/>
      <c r="C95" s="146"/>
      <c r="D95" s="149"/>
      <c r="E95" s="146"/>
      <c r="F95" s="104" t="s">
        <v>93</v>
      </c>
      <c r="G95" s="104" t="s">
        <v>94</v>
      </c>
      <c r="H95" s="103"/>
      <c r="I95" s="149"/>
      <c r="J95" s="146"/>
      <c r="K95" s="149"/>
      <c r="L95" s="103"/>
      <c r="M95" s="149"/>
      <c r="N95" s="146"/>
      <c r="O95" s="149"/>
    </row>
    <row r="96" spans="1:15" x14ac:dyDescent="0.2">
      <c r="A96" s="108">
        <v>1</v>
      </c>
      <c r="B96" s="6" t="s">
        <v>12</v>
      </c>
      <c r="C96" s="6"/>
      <c r="D96" s="109"/>
      <c r="E96" s="6"/>
      <c r="F96" s="6"/>
      <c r="G96" s="6"/>
      <c r="I96" s="108" t="s">
        <v>13</v>
      </c>
      <c r="J96" s="6"/>
      <c r="K96" s="109"/>
      <c r="M96" s="6" t="s">
        <v>14</v>
      </c>
      <c r="N96" s="6"/>
      <c r="O96" s="109">
        <f>N96/N103</f>
        <v>0</v>
      </c>
    </row>
    <row r="97" spans="1:15" x14ac:dyDescent="0.2">
      <c r="A97" s="108">
        <v>2</v>
      </c>
      <c r="B97" s="6" t="s">
        <v>15</v>
      </c>
      <c r="C97" s="6"/>
      <c r="D97" s="109"/>
      <c r="E97" s="6"/>
      <c r="F97" s="6"/>
      <c r="G97" s="6"/>
      <c r="I97" s="108" t="s">
        <v>16</v>
      </c>
      <c r="J97" s="6"/>
      <c r="K97" s="109">
        <f>J97/J120</f>
        <v>0</v>
      </c>
      <c r="M97" s="6" t="s">
        <v>17</v>
      </c>
      <c r="N97" s="6">
        <v>50</v>
      </c>
      <c r="O97" s="109">
        <f>N97/N103</f>
        <v>0.83333333333333337</v>
      </c>
    </row>
    <row r="98" spans="1:15" x14ac:dyDescent="0.2">
      <c r="A98" s="108">
        <v>3</v>
      </c>
      <c r="B98" s="6" t="s">
        <v>18</v>
      </c>
      <c r="C98" s="6"/>
      <c r="D98" s="109"/>
      <c r="E98" s="6"/>
      <c r="F98" s="6"/>
      <c r="G98" s="6"/>
      <c r="I98" s="108" t="s">
        <v>19</v>
      </c>
      <c r="J98" s="6"/>
      <c r="K98" s="109">
        <f>J98/J120</f>
        <v>0</v>
      </c>
      <c r="M98" s="6" t="s">
        <v>20</v>
      </c>
      <c r="N98" s="6"/>
      <c r="O98" s="109"/>
    </row>
    <row r="99" spans="1:15" x14ac:dyDescent="0.2">
      <c r="A99" s="108">
        <v>4</v>
      </c>
      <c r="B99" s="6" t="s">
        <v>22</v>
      </c>
      <c r="C99" s="6"/>
      <c r="D99" s="109"/>
      <c r="E99" s="6"/>
      <c r="F99" s="6"/>
      <c r="G99" s="6"/>
      <c r="I99" s="108" t="s">
        <v>285</v>
      </c>
      <c r="J99" s="6"/>
      <c r="K99" s="109">
        <f>J99/J120</f>
        <v>0</v>
      </c>
      <c r="M99" s="6" t="s">
        <v>23</v>
      </c>
      <c r="N99" s="6"/>
      <c r="O99" s="109">
        <f>N99/N103</f>
        <v>0</v>
      </c>
    </row>
    <row r="100" spans="1:15" x14ac:dyDescent="0.2">
      <c r="A100" s="108">
        <v>5</v>
      </c>
      <c r="B100" s="6" t="s">
        <v>25</v>
      </c>
      <c r="C100" s="6"/>
      <c r="D100" s="109"/>
      <c r="E100" s="6"/>
      <c r="F100" s="6"/>
      <c r="G100" s="6"/>
      <c r="I100" s="108" t="s">
        <v>281</v>
      </c>
      <c r="J100" s="6"/>
      <c r="K100" s="109">
        <f>J100/J120</f>
        <v>0</v>
      </c>
      <c r="M100" s="6" t="s">
        <v>26</v>
      </c>
      <c r="N100" s="6"/>
      <c r="O100" s="109"/>
    </row>
    <row r="101" spans="1:15" x14ac:dyDescent="0.2">
      <c r="A101" s="108">
        <v>6</v>
      </c>
      <c r="B101" s="6" t="s">
        <v>27</v>
      </c>
      <c r="C101" s="6"/>
      <c r="D101" s="109"/>
      <c r="E101" s="6"/>
      <c r="F101" s="6"/>
      <c r="G101" s="6"/>
      <c r="I101" s="108" t="s">
        <v>126</v>
      </c>
      <c r="J101" s="6">
        <v>10</v>
      </c>
      <c r="K101" s="109">
        <f>J101/J120</f>
        <v>0.16666666666666666</v>
      </c>
      <c r="M101" s="6" t="s">
        <v>28</v>
      </c>
      <c r="N101" s="6"/>
      <c r="O101" s="109"/>
    </row>
    <row r="102" spans="1:15" x14ac:dyDescent="0.2">
      <c r="A102" s="108">
        <v>7</v>
      </c>
      <c r="B102" s="6" t="s">
        <v>29</v>
      </c>
      <c r="C102" s="6"/>
      <c r="D102" s="109"/>
      <c r="E102" s="6"/>
      <c r="F102" s="6"/>
      <c r="G102" s="6"/>
      <c r="I102" s="108" t="s">
        <v>30</v>
      </c>
      <c r="J102" s="6"/>
      <c r="K102" s="109"/>
      <c r="M102" s="6" t="s">
        <v>29</v>
      </c>
      <c r="N102" s="6">
        <v>10</v>
      </c>
      <c r="O102" s="109"/>
    </row>
    <row r="103" spans="1:15" x14ac:dyDescent="0.2">
      <c r="A103" s="108">
        <v>8</v>
      </c>
      <c r="B103" s="6" t="s">
        <v>31</v>
      </c>
      <c r="C103" s="6"/>
      <c r="D103" s="109"/>
      <c r="E103" s="6"/>
      <c r="F103" s="6"/>
      <c r="G103" s="6"/>
      <c r="I103" s="108" t="s">
        <v>32</v>
      </c>
      <c r="J103" s="6"/>
      <c r="K103" s="109">
        <f>J103/J120</f>
        <v>0</v>
      </c>
      <c r="M103" s="107" t="s">
        <v>33</v>
      </c>
      <c r="N103" s="107">
        <f>SUM(N96:N102)</f>
        <v>60</v>
      </c>
      <c r="O103" s="110">
        <v>1</v>
      </c>
    </row>
    <row r="104" spans="1:15" x14ac:dyDescent="0.2">
      <c r="A104" s="108">
        <v>9</v>
      </c>
      <c r="B104" s="6" t="s">
        <v>34</v>
      </c>
      <c r="C104" s="6"/>
      <c r="D104" s="109"/>
      <c r="E104" s="6"/>
      <c r="F104" s="6"/>
      <c r="G104" s="6"/>
      <c r="I104" s="108" t="s">
        <v>35</v>
      </c>
      <c r="J104" s="6"/>
      <c r="K104" s="109">
        <f>J104/J120</f>
        <v>0</v>
      </c>
    </row>
    <row r="105" spans="1:15" x14ac:dyDescent="0.2">
      <c r="A105" s="108">
        <v>10</v>
      </c>
      <c r="B105" s="6" t="s">
        <v>47</v>
      </c>
      <c r="C105" s="6"/>
      <c r="D105" s="109"/>
      <c r="E105" s="6"/>
      <c r="F105" s="6"/>
      <c r="G105" s="6"/>
      <c r="I105" s="108" t="s">
        <v>48</v>
      </c>
      <c r="J105" s="6"/>
      <c r="K105" s="109"/>
    </row>
    <row r="106" spans="1:15" x14ac:dyDescent="0.2">
      <c r="A106" s="108">
        <v>11</v>
      </c>
      <c r="B106" s="6" t="s">
        <v>49</v>
      </c>
      <c r="C106" s="6"/>
      <c r="D106" s="109"/>
      <c r="E106" s="6"/>
      <c r="F106" s="6"/>
      <c r="G106" s="6"/>
      <c r="I106" s="108" t="s">
        <v>50</v>
      </c>
      <c r="J106" s="6"/>
      <c r="K106" s="109"/>
      <c r="M106" s="142" t="s">
        <v>51</v>
      </c>
      <c r="N106" s="142"/>
      <c r="O106" s="142"/>
    </row>
    <row r="107" spans="1:15" x14ac:dyDescent="0.2">
      <c r="A107" s="108">
        <v>12</v>
      </c>
      <c r="B107" s="6" t="s">
        <v>54</v>
      </c>
      <c r="C107" s="6"/>
      <c r="D107" s="109"/>
      <c r="E107" s="6"/>
      <c r="F107" s="6"/>
      <c r="G107" s="6"/>
      <c r="I107" s="108" t="s">
        <v>55</v>
      </c>
      <c r="J107" s="6"/>
      <c r="K107" s="109"/>
    </row>
    <row r="108" spans="1:15" ht="12.75" customHeight="1" x14ac:dyDescent="0.2">
      <c r="A108" s="108">
        <v>13</v>
      </c>
      <c r="B108" s="6" t="s">
        <v>56</v>
      </c>
      <c r="C108" s="6"/>
      <c r="D108" s="109"/>
      <c r="E108" s="6"/>
      <c r="F108" s="6"/>
      <c r="G108" s="6"/>
      <c r="I108" s="108" t="s">
        <v>57</v>
      </c>
      <c r="J108" s="6"/>
      <c r="K108" s="109">
        <f>J108/J120</f>
        <v>0</v>
      </c>
      <c r="M108" s="143" t="s">
        <v>58</v>
      </c>
      <c r="N108" s="145" t="s">
        <v>10</v>
      </c>
      <c r="O108" s="144" t="s">
        <v>5</v>
      </c>
    </row>
    <row r="109" spans="1:15" x14ac:dyDescent="0.2">
      <c r="A109" s="108">
        <v>14</v>
      </c>
      <c r="B109" s="6" t="s">
        <v>59</v>
      </c>
      <c r="C109" s="6"/>
      <c r="D109" s="109"/>
      <c r="E109" s="6"/>
      <c r="F109" s="6"/>
      <c r="G109" s="6"/>
      <c r="I109" s="108" t="s">
        <v>60</v>
      </c>
      <c r="J109" s="6">
        <v>48</v>
      </c>
      <c r="K109" s="109">
        <f>J109/J120</f>
        <v>0.8</v>
      </c>
      <c r="M109" s="144"/>
      <c r="N109" s="146"/>
      <c r="O109" s="147"/>
    </row>
    <row r="110" spans="1:15" x14ac:dyDescent="0.2">
      <c r="A110" s="108">
        <v>15</v>
      </c>
      <c r="B110" s="6" t="s">
        <v>61</v>
      </c>
      <c r="C110" s="6"/>
      <c r="D110" s="109"/>
      <c r="E110" s="6"/>
      <c r="F110" s="6"/>
      <c r="G110" s="6"/>
      <c r="I110" s="108" t="s">
        <v>62</v>
      </c>
      <c r="J110" s="6"/>
      <c r="K110" s="109">
        <f>J110/J120</f>
        <v>0</v>
      </c>
      <c r="M110" s="6" t="s">
        <v>63</v>
      </c>
      <c r="N110" s="6">
        <v>60</v>
      </c>
      <c r="O110" s="109">
        <f>N110/N112</f>
        <v>1</v>
      </c>
    </row>
    <row r="111" spans="1:15" x14ac:dyDescent="0.2">
      <c r="A111" s="108">
        <v>16</v>
      </c>
      <c r="B111" s="6" t="s">
        <v>64</v>
      </c>
      <c r="C111" s="6"/>
      <c r="D111" s="109"/>
      <c r="E111" s="6"/>
      <c r="F111" s="6"/>
      <c r="G111" s="6"/>
      <c r="I111" s="108" t="s">
        <v>65</v>
      </c>
      <c r="J111" s="6"/>
      <c r="K111" s="109"/>
      <c r="M111" s="6" t="s">
        <v>66</v>
      </c>
      <c r="N111" s="6"/>
      <c r="O111" s="109">
        <f>N111/N112</f>
        <v>0</v>
      </c>
    </row>
    <row r="112" spans="1:15" x14ac:dyDescent="0.2">
      <c r="A112" s="108">
        <v>17</v>
      </c>
      <c r="B112" s="6" t="s">
        <v>67</v>
      </c>
      <c r="C112" s="6"/>
      <c r="D112" s="109"/>
      <c r="E112" s="6"/>
      <c r="F112" s="6"/>
      <c r="G112" s="6"/>
      <c r="I112" s="108" t="s">
        <v>68</v>
      </c>
      <c r="J112" s="6"/>
      <c r="K112" s="109"/>
      <c r="M112" s="107" t="s">
        <v>33</v>
      </c>
      <c r="N112" s="107">
        <f>SUM(N110:N111)</f>
        <v>60</v>
      </c>
      <c r="O112" s="110">
        <v>1</v>
      </c>
    </row>
    <row r="113" spans="1:15" x14ac:dyDescent="0.2">
      <c r="A113" s="108">
        <v>18</v>
      </c>
      <c r="B113" s="6" t="s">
        <v>69</v>
      </c>
      <c r="C113" s="6"/>
      <c r="D113" s="109"/>
      <c r="E113" s="6"/>
      <c r="F113" s="6"/>
      <c r="G113" s="6"/>
      <c r="I113" s="108" t="s">
        <v>70</v>
      </c>
      <c r="J113" s="6"/>
      <c r="K113" s="109"/>
    </row>
    <row r="114" spans="1:15" x14ac:dyDescent="0.2">
      <c r="A114" s="108">
        <v>19</v>
      </c>
      <c r="B114" s="6" t="s">
        <v>71</v>
      </c>
      <c r="C114" s="6"/>
      <c r="D114" s="109"/>
      <c r="E114" s="6"/>
      <c r="F114" s="6"/>
      <c r="G114" s="6"/>
      <c r="I114" s="108" t="s">
        <v>72</v>
      </c>
      <c r="J114" s="6">
        <v>2</v>
      </c>
      <c r="K114" s="109">
        <f>J114/J120</f>
        <v>3.3333333333333333E-2</v>
      </c>
      <c r="M114" s="142"/>
      <c r="N114" s="142"/>
      <c r="O114" s="142"/>
    </row>
    <row r="115" spans="1:15" x14ac:dyDescent="0.2">
      <c r="A115" s="108">
        <v>20</v>
      </c>
      <c r="B115" s="6" t="s">
        <v>73</v>
      </c>
      <c r="C115" s="6">
        <v>60</v>
      </c>
      <c r="D115" s="109">
        <f>C115/C120</f>
        <v>1</v>
      </c>
      <c r="E115" s="6">
        <v>191.8</v>
      </c>
      <c r="F115" s="6"/>
      <c r="G115" s="6"/>
      <c r="I115" s="108" t="s">
        <v>74</v>
      </c>
      <c r="J115" s="6"/>
      <c r="K115" s="109">
        <f>J115/J120</f>
        <v>0</v>
      </c>
      <c r="M115" s="142" t="s">
        <v>75</v>
      </c>
      <c r="N115" s="142"/>
      <c r="O115" s="142"/>
    </row>
    <row r="116" spans="1:15" x14ac:dyDescent="0.2">
      <c r="A116" s="108">
        <v>21</v>
      </c>
      <c r="B116" s="6" t="s">
        <v>76</v>
      </c>
      <c r="C116" s="6"/>
      <c r="D116" s="109">
        <f>C116/C120</f>
        <v>0</v>
      </c>
      <c r="E116" s="6"/>
      <c r="F116" s="6"/>
      <c r="G116" s="6"/>
      <c r="I116" s="108" t="s">
        <v>77</v>
      </c>
      <c r="J116" s="6"/>
      <c r="K116" s="109">
        <f>J116/J120</f>
        <v>0</v>
      </c>
    </row>
    <row r="117" spans="1:15" ht="12.75" customHeight="1" x14ac:dyDescent="0.2">
      <c r="A117" s="108">
        <v>22</v>
      </c>
      <c r="B117" s="6" t="s">
        <v>78</v>
      </c>
      <c r="C117" s="6"/>
      <c r="D117" s="109"/>
      <c r="E117" s="6"/>
      <c r="F117" s="6"/>
      <c r="G117" s="6"/>
      <c r="I117" s="108" t="s">
        <v>79</v>
      </c>
      <c r="J117" s="6"/>
      <c r="K117" s="109"/>
      <c r="M117" s="143" t="s">
        <v>80</v>
      </c>
      <c r="N117" s="145" t="s">
        <v>10</v>
      </c>
      <c r="O117" s="144" t="s">
        <v>5</v>
      </c>
    </row>
    <row r="118" spans="1:15" x14ac:dyDescent="0.2">
      <c r="A118" s="108">
        <v>23</v>
      </c>
      <c r="B118" s="6" t="s">
        <v>81</v>
      </c>
      <c r="C118" s="6"/>
      <c r="D118" s="109">
        <f>C118/C120</f>
        <v>0</v>
      </c>
      <c r="E118" s="6"/>
      <c r="F118" s="6"/>
      <c r="G118" s="6"/>
      <c r="I118" s="108" t="s">
        <v>82</v>
      </c>
      <c r="J118" s="6"/>
      <c r="K118" s="109"/>
      <c r="M118" s="144"/>
      <c r="N118" s="146"/>
      <c r="O118" s="147"/>
    </row>
    <row r="119" spans="1:15" x14ac:dyDescent="0.2">
      <c r="A119" s="108">
        <v>24</v>
      </c>
      <c r="B119" s="6" t="s">
        <v>29</v>
      </c>
      <c r="C119" s="6"/>
      <c r="D119" s="109"/>
      <c r="E119" s="6"/>
      <c r="F119" s="6"/>
      <c r="G119" s="6"/>
      <c r="I119" s="108" t="s">
        <v>83</v>
      </c>
      <c r="J119" s="6"/>
      <c r="K119" s="109"/>
      <c r="M119" s="6" t="s">
        <v>84</v>
      </c>
      <c r="N119" s="6">
        <v>60</v>
      </c>
      <c r="O119" s="109">
        <v>1</v>
      </c>
    </row>
    <row r="120" spans="1:15" x14ac:dyDescent="0.2">
      <c r="A120" s="139" t="s">
        <v>33</v>
      </c>
      <c r="B120" s="139"/>
      <c r="C120" s="107">
        <f>SUM(C98:C119)</f>
        <v>60</v>
      </c>
      <c r="D120" s="110">
        <v>1</v>
      </c>
      <c r="E120" s="107">
        <f>SUM(E98:E119)</f>
        <v>191.8</v>
      </c>
      <c r="F120" s="107">
        <f>SUM(F98:F119)</f>
        <v>0</v>
      </c>
      <c r="G120" s="107">
        <f>SUM(G104:G119)</f>
        <v>0</v>
      </c>
      <c r="H120" s="106"/>
      <c r="I120" s="107" t="s">
        <v>33</v>
      </c>
      <c r="J120" s="107">
        <f>SUM(J96:J119)</f>
        <v>60</v>
      </c>
      <c r="K120" s="110">
        <v>1</v>
      </c>
      <c r="L120" s="106"/>
      <c r="M120" s="9" t="s">
        <v>85</v>
      </c>
      <c r="N120" s="9"/>
      <c r="O120" s="109"/>
    </row>
    <row r="121" spans="1:15" x14ac:dyDescent="0.2">
      <c r="M121" s="6" t="s">
        <v>86</v>
      </c>
      <c r="N121" s="6"/>
      <c r="O121" s="109"/>
    </row>
    <row r="122" spans="1:15" ht="15" x14ac:dyDescent="0.25">
      <c r="A122" s="1" t="s">
        <v>98</v>
      </c>
      <c r="M122" s="6" t="s">
        <v>87</v>
      </c>
      <c r="N122" s="10"/>
      <c r="O122" s="111"/>
    </row>
    <row r="123" spans="1:15" ht="14.25" x14ac:dyDescent="0.2">
      <c r="M123" s="11" t="s">
        <v>33</v>
      </c>
      <c r="N123" s="11">
        <f>SUM(N119:N122)</f>
        <v>60</v>
      </c>
      <c r="O123" s="112">
        <v>1</v>
      </c>
    </row>
    <row r="125" spans="1:15" x14ac:dyDescent="0.2">
      <c r="B125" s="1" t="s">
        <v>170</v>
      </c>
      <c r="I125" s="140" t="s">
        <v>358</v>
      </c>
      <c r="J125" s="140"/>
    </row>
    <row r="126" spans="1:15" x14ac:dyDescent="0.2">
      <c r="C126" s="1" t="s">
        <v>88</v>
      </c>
      <c r="F126" s="1" t="s">
        <v>89</v>
      </c>
      <c r="I126" s="141" t="s">
        <v>90</v>
      </c>
      <c r="J126" s="141"/>
    </row>
  </sheetData>
  <mergeCells count="99">
    <mergeCell ref="A6:O6"/>
    <mergeCell ref="M7:O7"/>
    <mergeCell ref="A8:A11"/>
    <mergeCell ref="B8:B11"/>
    <mergeCell ref="C8:C11"/>
    <mergeCell ref="D8:D11"/>
    <mergeCell ref="E8:G8"/>
    <mergeCell ref="E9:E11"/>
    <mergeCell ref="A36:B36"/>
    <mergeCell ref="I41:J41"/>
    <mergeCell ref="I42:J42"/>
    <mergeCell ref="M22:O22"/>
    <mergeCell ref="M24:M25"/>
    <mergeCell ref="N24:N25"/>
    <mergeCell ref="O24:O25"/>
    <mergeCell ref="M30:O30"/>
    <mergeCell ref="M31:O31"/>
    <mergeCell ref="A3:O3"/>
    <mergeCell ref="A4:O4"/>
    <mergeCell ref="M33:M34"/>
    <mergeCell ref="N33:N34"/>
    <mergeCell ref="O33:O34"/>
    <mergeCell ref="I8:K8"/>
    <mergeCell ref="M8:O8"/>
    <mergeCell ref="F9:G10"/>
    <mergeCell ref="I9:I11"/>
    <mergeCell ref="J9:J11"/>
    <mergeCell ref="K9:K11"/>
    <mergeCell ref="M9:M11"/>
    <mergeCell ref="N9:N11"/>
    <mergeCell ref="O9:O11"/>
    <mergeCell ref="A5:O5"/>
    <mergeCell ref="A7:F7"/>
    <mergeCell ref="A46:O46"/>
    <mergeCell ref="A47:O47"/>
    <mergeCell ref="A48:O48"/>
    <mergeCell ref="A49:O49"/>
    <mergeCell ref="A50:F50"/>
    <mergeCell ref="M50:O50"/>
    <mergeCell ref="A51:A54"/>
    <mergeCell ref="B51:B54"/>
    <mergeCell ref="C51:C54"/>
    <mergeCell ref="D51:D54"/>
    <mergeCell ref="E51:G51"/>
    <mergeCell ref="I51:K51"/>
    <mergeCell ref="M51:O51"/>
    <mergeCell ref="E52:E54"/>
    <mergeCell ref="F52:G53"/>
    <mergeCell ref="I52:I54"/>
    <mergeCell ref="J52:J54"/>
    <mergeCell ref="K52:K54"/>
    <mergeCell ref="M52:M54"/>
    <mergeCell ref="N52:N54"/>
    <mergeCell ref="O52:O54"/>
    <mergeCell ref="M65:O65"/>
    <mergeCell ref="M67:M68"/>
    <mergeCell ref="N67:N68"/>
    <mergeCell ref="O67:O68"/>
    <mergeCell ref="M73:O73"/>
    <mergeCell ref="M74:O74"/>
    <mergeCell ref="M76:M77"/>
    <mergeCell ref="N76:N77"/>
    <mergeCell ref="O76:O77"/>
    <mergeCell ref="A79:B79"/>
    <mergeCell ref="I92:K92"/>
    <mergeCell ref="M92:O92"/>
    <mergeCell ref="E93:E95"/>
    <mergeCell ref="I84:J84"/>
    <mergeCell ref="I85:J85"/>
    <mergeCell ref="A90:O90"/>
    <mergeCell ref="A92:A95"/>
    <mergeCell ref="B92:B95"/>
    <mergeCell ref="C92:C95"/>
    <mergeCell ref="D92:D95"/>
    <mergeCell ref="E92:G92"/>
    <mergeCell ref="A87:O87"/>
    <mergeCell ref="A88:O88"/>
    <mergeCell ref="A89:O89"/>
    <mergeCell ref="A91:F91"/>
    <mergeCell ref="M91:O91"/>
    <mergeCell ref="F93:G94"/>
    <mergeCell ref="I93:I95"/>
    <mergeCell ref="J93:J95"/>
    <mergeCell ref="K93:K95"/>
    <mergeCell ref="M93:M95"/>
    <mergeCell ref="N93:N95"/>
    <mergeCell ref="O93:O95"/>
    <mergeCell ref="M106:O106"/>
    <mergeCell ref="M108:M109"/>
    <mergeCell ref="N108:N109"/>
    <mergeCell ref="O108:O109"/>
    <mergeCell ref="A120:B120"/>
    <mergeCell ref="I125:J125"/>
    <mergeCell ref="I126:J126"/>
    <mergeCell ref="M114:O114"/>
    <mergeCell ref="M115:O115"/>
    <mergeCell ref="M117:M118"/>
    <mergeCell ref="N117:N118"/>
    <mergeCell ref="O117:O118"/>
  </mergeCells>
  <printOptions horizontalCentered="1"/>
  <pageMargins left="0.19685039370078741" right="0.19685039370078741" top="0.59" bottom="0.39370078740157483" header="0.35" footer="0.51181102362204722"/>
  <pageSetup paperSize="9" scale="48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Ф-05_Частина 1</vt:lpstr>
      <vt:lpstr>Ф-05_Частина 2</vt:lpstr>
      <vt:lpstr>'Ф-05_Частина 1'!Заголовки_для_печати</vt:lpstr>
      <vt:lpstr>'Ф-05_Частина 1'!Область_печати</vt:lpstr>
      <vt:lpstr>'Ф-05_Частина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Невмержицький О. М.</dc:creator>
  <cp:lastModifiedBy>lesupr2020</cp:lastModifiedBy>
  <cp:lastPrinted>2022-02-11T08:04:33Z</cp:lastPrinted>
  <dcterms:created xsi:type="dcterms:W3CDTF">2021-12-20T07:44:27Z</dcterms:created>
  <dcterms:modified xsi:type="dcterms:W3CDTF">2022-02-14T14:00:39Z</dcterms:modified>
</cp:coreProperties>
</file>